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53222"/>
  <mc:AlternateContent xmlns:mc="http://schemas.openxmlformats.org/markup-compatibility/2006">
    <mc:Choice Requires="x15">
      <x15ac:absPath xmlns:x15ac="http://schemas.microsoft.com/office/spreadsheetml/2010/11/ac" url="G:\TUTTO LAVORO 02.12.17\atti vari predisposti nel 2018 e da tenere in considerazione ancora\-P.T.P.C.T. 2018-2020\marzio P.T.P.C.T\"/>
    </mc:Choice>
  </mc:AlternateContent>
  <workbookProtection workbookPassword="B9B0" lockStructure="1"/>
  <bookViews>
    <workbookView xWindow="0" yWindow="0" windowWidth="22950" windowHeight="8805" activeTab="1"/>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 hidden="1">'Indice Schede'!$G$12:$G$59</definedName>
    <definedName name="_xlcn.WorksheetConnection_IndiceSchedeN10R63" hidden="1">'Indice Schede'!$O$11:$S$64</definedName>
    <definedName name="_xlcn.WorksheetConnection_RISCHIO2.xlsxIndiceSchedeF10F58"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Finale'!$A$1:$G$74</definedName>
  </definedNames>
  <calcPr calcId="152511"/>
  <pivotCaches>
    <pivotCache cacheId="0" r:id="rId57"/>
    <pivotCache cacheId="5"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f8e15a35-062e-4b2b-9627-7f6d5c76667f" name="Intervallo" connection="WorksheetConnection_Indice Schede!$F$11:$F$58"/>
          <x15:modelTable id="Intervallo1-becca46c-d094-4ace-b0cc-b1c30203dbb2" name="Intervallo1" connection="WorksheetConnection_Indice Schede!$N$10:$R$63"/>
        </x15:modelTables>
      </x15:dataModel>
    </ext>
  </extLst>
</workbook>
</file>

<file path=xl/calcChain.xml><?xml version="1.0" encoding="utf-8"?>
<calcChain xmlns="http://schemas.openxmlformats.org/spreadsheetml/2006/main">
  <c r="M12" i="1" l="1"/>
  <c r="F61" i="1" l="1"/>
  <c r="F57" i="1"/>
  <c r="F53" i="1"/>
  <c r="F49" i="1"/>
  <c r="F45" i="1"/>
  <c r="F41" i="1"/>
  <c r="F36" i="1"/>
  <c r="F32" i="1"/>
  <c r="F28" i="1"/>
  <c r="F24" i="1"/>
  <c r="F20" i="1"/>
  <c r="F16" i="1"/>
  <c r="E19" i="1"/>
  <c r="E23" i="1"/>
  <c r="E27" i="1"/>
  <c r="E31" i="1"/>
  <c r="E35" i="1"/>
  <c r="E39" i="1"/>
  <c r="E44" i="1"/>
  <c r="E48" i="1"/>
  <c r="E52" i="1"/>
  <c r="E60" i="1"/>
  <c r="E64" i="1"/>
  <c r="D64" i="1"/>
  <c r="C64" i="1"/>
  <c r="D63" i="1"/>
  <c r="C63" i="1"/>
  <c r="D62" i="1"/>
  <c r="E62" i="1" s="1"/>
  <c r="C62" i="1"/>
  <c r="D61" i="1"/>
  <c r="C61" i="1"/>
  <c r="D60" i="1"/>
  <c r="C60" i="1"/>
  <c r="D59" i="1"/>
  <c r="C59" i="1"/>
  <c r="D58" i="1"/>
  <c r="E58" i="1" s="1"/>
  <c r="C58" i="1"/>
  <c r="D57" i="1"/>
  <c r="C57" i="1"/>
  <c r="D56" i="1"/>
  <c r="C56" i="1"/>
  <c r="D55" i="1"/>
  <c r="C55" i="1"/>
  <c r="D54" i="1"/>
  <c r="E54" i="1" s="1"/>
  <c r="C54" i="1"/>
  <c r="D53" i="1"/>
  <c r="C53" i="1"/>
  <c r="D52" i="1"/>
  <c r="C52" i="1"/>
  <c r="D51" i="1"/>
  <c r="C51" i="1"/>
  <c r="D50" i="1"/>
  <c r="E50" i="1" s="1"/>
  <c r="C50" i="1"/>
  <c r="D49" i="1"/>
  <c r="C49" i="1"/>
  <c r="D48" i="1"/>
  <c r="C48" i="1"/>
  <c r="D47" i="1"/>
  <c r="C47" i="1"/>
  <c r="D46" i="1"/>
  <c r="E46" i="1" s="1"/>
  <c r="C46" i="1"/>
  <c r="D45" i="1"/>
  <c r="C45" i="1"/>
  <c r="D44" i="1"/>
  <c r="C44" i="1"/>
  <c r="D43" i="1"/>
  <c r="C43" i="1"/>
  <c r="D42" i="1"/>
  <c r="E42" i="1" s="1"/>
  <c r="C42" i="1"/>
  <c r="D41" i="1"/>
  <c r="C41" i="1"/>
  <c r="D40" i="1"/>
  <c r="C40" i="1"/>
  <c r="D39" i="1"/>
  <c r="C39" i="1"/>
  <c r="D38" i="1"/>
  <c r="F38" i="1" s="1"/>
  <c r="C38" i="1"/>
  <c r="D37" i="1"/>
  <c r="C37" i="1"/>
  <c r="D36" i="1"/>
  <c r="C36" i="1"/>
  <c r="D35" i="1"/>
  <c r="C35" i="1"/>
  <c r="D34" i="1"/>
  <c r="F34" i="1" s="1"/>
  <c r="C34" i="1"/>
  <c r="D33" i="1"/>
  <c r="C33" i="1"/>
  <c r="D32" i="1"/>
  <c r="C32" i="1"/>
  <c r="D31" i="1"/>
  <c r="C31" i="1"/>
  <c r="D30" i="1"/>
  <c r="F30" i="1" s="1"/>
  <c r="C30" i="1"/>
  <c r="D29" i="1"/>
  <c r="C29" i="1"/>
  <c r="D28" i="1"/>
  <c r="C28" i="1"/>
  <c r="D27" i="1"/>
  <c r="C27" i="1"/>
  <c r="D26" i="1"/>
  <c r="F26" i="1" s="1"/>
  <c r="C26" i="1"/>
  <c r="D25" i="1"/>
  <c r="C25" i="1"/>
  <c r="D24" i="1"/>
  <c r="C24" i="1"/>
  <c r="D23" i="1"/>
  <c r="C23" i="1"/>
  <c r="D22" i="1"/>
  <c r="F22" i="1" s="1"/>
  <c r="C22" i="1"/>
  <c r="D21" i="1"/>
  <c r="C21" i="1"/>
  <c r="D20" i="1"/>
  <c r="C20" i="1"/>
  <c r="D19" i="1"/>
  <c r="C19" i="1"/>
  <c r="D18" i="1"/>
  <c r="F18" i="1" s="1"/>
  <c r="C18" i="1"/>
  <c r="D17" i="1"/>
  <c r="C17" i="1"/>
  <c r="D16" i="1"/>
  <c r="C16" i="1"/>
  <c r="D15" i="1"/>
  <c r="E15" i="1" s="1"/>
  <c r="C15" i="1"/>
  <c r="D14" i="1"/>
  <c r="F14" i="1" s="1"/>
  <c r="C14" i="1"/>
  <c r="D13" i="1"/>
  <c r="E13" i="1" s="1"/>
  <c r="C13" i="1"/>
  <c r="D12" i="1"/>
  <c r="C12" i="1"/>
  <c r="G13" i="1" l="1"/>
  <c r="B13" i="1"/>
  <c r="B19" i="1"/>
  <c r="G19" i="1"/>
  <c r="G25" i="1"/>
  <c r="B25" i="1"/>
  <c r="G27" i="1"/>
  <c r="B27" i="1"/>
  <c r="G33" i="1"/>
  <c r="B33" i="1"/>
  <c r="B39" i="1"/>
  <c r="G39" i="1"/>
  <c r="G49" i="1"/>
  <c r="B49" i="1"/>
  <c r="G53" i="1"/>
  <c r="B53" i="1"/>
  <c r="G59" i="1"/>
  <c r="B59" i="1"/>
  <c r="H15" i="1"/>
  <c r="H19" i="1"/>
  <c r="H23" i="1"/>
  <c r="H27" i="1"/>
  <c r="H31" i="1"/>
  <c r="H35" i="1"/>
  <c r="H37" i="1"/>
  <c r="H39" i="1"/>
  <c r="H43" i="1"/>
  <c r="H51" i="1"/>
  <c r="H57" i="1"/>
  <c r="E63" i="1"/>
  <c r="H63" i="1" s="1"/>
  <c r="E59" i="1"/>
  <c r="H59" i="1" s="1"/>
  <c r="E55" i="1"/>
  <c r="H55" i="1" s="1"/>
  <c r="E51" i="1"/>
  <c r="E47" i="1"/>
  <c r="H47" i="1" s="1"/>
  <c r="E43" i="1"/>
  <c r="E38" i="1"/>
  <c r="E34" i="1"/>
  <c r="E30" i="1"/>
  <c r="J30" i="1" s="1"/>
  <c r="Q30" i="1" s="1"/>
  <c r="E26" i="1"/>
  <c r="E22" i="1"/>
  <c r="E18" i="1"/>
  <c r="E14" i="1"/>
  <c r="U14" i="1" s="1"/>
  <c r="V14" i="1" s="1"/>
  <c r="F17" i="1"/>
  <c r="F21" i="1"/>
  <c r="F25" i="1"/>
  <c r="F29" i="1"/>
  <c r="F33" i="1"/>
  <c r="F37" i="1"/>
  <c r="F42" i="1"/>
  <c r="F46" i="1"/>
  <c r="F50" i="1"/>
  <c r="F54" i="1"/>
  <c r="F58" i="1"/>
  <c r="F62" i="1"/>
  <c r="G17" i="1"/>
  <c r="B17" i="1"/>
  <c r="G23" i="1"/>
  <c r="B23" i="1"/>
  <c r="G31" i="1"/>
  <c r="B31" i="1"/>
  <c r="G37" i="1"/>
  <c r="B37" i="1"/>
  <c r="G43" i="1"/>
  <c r="B43" i="1"/>
  <c r="G47" i="1"/>
  <c r="B47" i="1"/>
  <c r="G51" i="1"/>
  <c r="B51" i="1"/>
  <c r="G57" i="1"/>
  <c r="B57" i="1"/>
  <c r="G61" i="1"/>
  <c r="B61" i="1"/>
  <c r="G12" i="1"/>
  <c r="B12" i="1"/>
  <c r="G14" i="1"/>
  <c r="B14" i="1"/>
  <c r="G16" i="1"/>
  <c r="B16" i="1"/>
  <c r="G18" i="1"/>
  <c r="B18" i="1"/>
  <c r="G20" i="1"/>
  <c r="B20" i="1"/>
  <c r="G22" i="1"/>
  <c r="B22" i="1"/>
  <c r="G24" i="1"/>
  <c r="B24" i="1"/>
  <c r="G26" i="1"/>
  <c r="B26" i="1"/>
  <c r="G28" i="1"/>
  <c r="B28" i="1"/>
  <c r="G30" i="1"/>
  <c r="B30" i="1"/>
  <c r="G32" i="1"/>
  <c r="B32" i="1"/>
  <c r="G34" i="1"/>
  <c r="B34" i="1"/>
  <c r="G36" i="1"/>
  <c r="B36" i="1"/>
  <c r="G38" i="1"/>
  <c r="B38" i="1"/>
  <c r="G42" i="1"/>
  <c r="B42" i="1"/>
  <c r="G44" i="1"/>
  <c r="B44" i="1"/>
  <c r="G46" i="1"/>
  <c r="B46" i="1"/>
  <c r="G48" i="1"/>
  <c r="B48" i="1"/>
  <c r="G50" i="1"/>
  <c r="B50" i="1"/>
  <c r="G52" i="1"/>
  <c r="B52" i="1"/>
  <c r="G54" i="1"/>
  <c r="B54" i="1"/>
  <c r="B56" i="1"/>
  <c r="G56" i="1"/>
  <c r="G58" i="1"/>
  <c r="B58" i="1"/>
  <c r="G60" i="1"/>
  <c r="B60" i="1"/>
  <c r="G62" i="1"/>
  <c r="B62" i="1"/>
  <c r="G64" i="1"/>
  <c r="B64" i="1"/>
  <c r="E37" i="1"/>
  <c r="E33" i="1"/>
  <c r="H33" i="1" s="1"/>
  <c r="E29" i="1"/>
  <c r="H29" i="1" s="1"/>
  <c r="E25" i="1"/>
  <c r="H25" i="1" s="1"/>
  <c r="E21" i="1"/>
  <c r="H21" i="1" s="1"/>
  <c r="E17" i="1"/>
  <c r="F43" i="1"/>
  <c r="F47" i="1"/>
  <c r="F51" i="1"/>
  <c r="F55" i="1"/>
  <c r="F59" i="1"/>
  <c r="F63" i="1"/>
  <c r="G15" i="1"/>
  <c r="B15" i="1"/>
  <c r="G21" i="1"/>
  <c r="B21" i="1"/>
  <c r="G29" i="1"/>
  <c r="B29" i="1"/>
  <c r="G35" i="1"/>
  <c r="B35" i="1"/>
  <c r="G41" i="1"/>
  <c r="B41" i="1"/>
  <c r="G45" i="1"/>
  <c r="B45" i="1"/>
  <c r="G55" i="1"/>
  <c r="B55" i="1"/>
  <c r="G63" i="1"/>
  <c r="B63" i="1"/>
  <c r="H18" i="1"/>
  <c r="H22" i="1"/>
  <c r="H24" i="1"/>
  <c r="H26" i="1"/>
  <c r="H34" i="1"/>
  <c r="H36" i="1"/>
  <c r="H38" i="1"/>
  <c r="H42" i="1"/>
  <c r="H44" i="1"/>
  <c r="H46" i="1"/>
  <c r="H48" i="1"/>
  <c r="H50" i="1"/>
  <c r="H52" i="1"/>
  <c r="H54" i="1"/>
  <c r="H58" i="1"/>
  <c r="M60" i="1"/>
  <c r="H60" i="1"/>
  <c r="H62" i="1"/>
  <c r="H64" i="1"/>
  <c r="E61" i="1"/>
  <c r="H61" i="1" s="1"/>
  <c r="E57" i="1"/>
  <c r="U57" i="1" s="1"/>
  <c r="V57" i="1" s="1"/>
  <c r="E53" i="1"/>
  <c r="H53" i="1" s="1"/>
  <c r="E49" i="1"/>
  <c r="J49" i="1" s="1"/>
  <c r="E45" i="1"/>
  <c r="H45" i="1" s="1"/>
  <c r="E41" i="1"/>
  <c r="U41" i="1" s="1"/>
  <c r="V41" i="1" s="1"/>
  <c r="E36" i="1"/>
  <c r="E32" i="1"/>
  <c r="I32" i="1" s="1"/>
  <c r="E28" i="1"/>
  <c r="H28" i="1" s="1"/>
  <c r="E24" i="1"/>
  <c r="E20" i="1"/>
  <c r="H20" i="1" s="1"/>
  <c r="E16" i="1"/>
  <c r="U16" i="1" s="1"/>
  <c r="V16" i="1" s="1"/>
  <c r="F15" i="1"/>
  <c r="F19" i="1"/>
  <c r="F23" i="1"/>
  <c r="F27" i="1"/>
  <c r="F31" i="1"/>
  <c r="F35" i="1"/>
  <c r="F39" i="1"/>
  <c r="F44" i="1"/>
  <c r="F48" i="1"/>
  <c r="F52" i="1"/>
  <c r="F56" i="1"/>
  <c r="F60" i="1"/>
  <c r="F64" i="1"/>
  <c r="H13" i="1"/>
  <c r="F13" i="1"/>
  <c r="B40" i="1"/>
  <c r="G40" i="1"/>
  <c r="F40" i="1"/>
  <c r="F12" i="1"/>
  <c r="J13" i="1"/>
  <c r="U53" i="1"/>
  <c r="V53" i="1" s="1"/>
  <c r="U62" i="1"/>
  <c r="V62" i="1" s="1"/>
  <c r="U19" i="1"/>
  <c r="V19" i="1" s="1"/>
  <c r="U20" i="1"/>
  <c r="V20" i="1" s="1"/>
  <c r="J21" i="1"/>
  <c r="U27" i="1"/>
  <c r="V27" i="1" s="1"/>
  <c r="U28" i="1"/>
  <c r="V28" i="1" s="1"/>
  <c r="U42" i="1"/>
  <c r="V42" i="1" s="1"/>
  <c r="J62" i="1"/>
  <c r="I34" i="1"/>
  <c r="J34" i="1"/>
  <c r="S34" i="1" s="1"/>
  <c r="U21" i="1"/>
  <c r="V21" i="1" s="1"/>
  <c r="U37" i="1"/>
  <c r="V37" i="1" s="1"/>
  <c r="U45" i="1"/>
  <c r="V45" i="1" s="1"/>
  <c r="U25" i="1"/>
  <c r="V25" i="1" s="1"/>
  <c r="U36" i="1"/>
  <c r="V36" i="1" s="1"/>
  <c r="J38" i="1"/>
  <c r="P38" i="1" s="1"/>
  <c r="J54" i="1"/>
  <c r="U38" i="1"/>
  <c r="V38" i="1" s="1"/>
  <c r="U24" i="1"/>
  <c r="V24" i="1" s="1"/>
  <c r="U26" i="1"/>
  <c r="V26" i="1" s="1"/>
  <c r="S21" i="1"/>
  <c r="I26" i="1"/>
  <c r="J22" i="1"/>
  <c r="Q22" i="1" s="1"/>
  <c r="I22" i="1"/>
  <c r="I46" i="1"/>
  <c r="I19" i="1"/>
  <c r="I27" i="1"/>
  <c r="Q34" i="1"/>
  <c r="O34" i="1"/>
  <c r="U55" i="1"/>
  <c r="V55" i="1" s="1"/>
  <c r="J58" i="1"/>
  <c r="O58" i="1" s="1"/>
  <c r="U15" i="1"/>
  <c r="V15" i="1" s="1"/>
  <c r="J19" i="1"/>
  <c r="I20" i="1"/>
  <c r="R21" i="1"/>
  <c r="I24" i="1"/>
  <c r="J27" i="1"/>
  <c r="O27" i="1" s="1"/>
  <c r="I28" i="1"/>
  <c r="J28" i="1"/>
  <c r="R28" i="1" s="1"/>
  <c r="I31" i="1"/>
  <c r="J20" i="1"/>
  <c r="R20" i="1" s="1"/>
  <c r="I21" i="1"/>
  <c r="O21" i="1"/>
  <c r="J24" i="1"/>
  <c r="Q24" i="1" s="1"/>
  <c r="I39" i="1"/>
  <c r="I36" i="1"/>
  <c r="J45" i="1"/>
  <c r="Q45" i="1" s="1"/>
  <c r="J47" i="1"/>
  <c r="U59" i="1"/>
  <c r="V59" i="1" s="1"/>
  <c r="J36" i="1"/>
  <c r="O36" i="1" s="1"/>
  <c r="I37" i="1"/>
  <c r="I41" i="1"/>
  <c r="I42" i="1"/>
  <c r="J37" i="1"/>
  <c r="I38" i="1"/>
  <c r="J41" i="1"/>
  <c r="Q41" i="1" s="1"/>
  <c r="J42" i="1"/>
  <c r="P42" i="1" s="1"/>
  <c r="J43" i="1"/>
  <c r="U50" i="1"/>
  <c r="V50" i="1" s="1"/>
  <c r="I51" i="1"/>
  <c r="I63" i="1"/>
  <c r="I52" i="1"/>
  <c r="I45" i="1"/>
  <c r="U48" i="1"/>
  <c r="V48" i="1" s="1"/>
  <c r="J52" i="1"/>
  <c r="I53" i="1"/>
  <c r="I57" i="1"/>
  <c r="I60" i="1"/>
  <c r="O61" i="1"/>
  <c r="R62" i="1"/>
  <c r="P64" i="1"/>
  <c r="J53" i="1"/>
  <c r="Q53" i="1" s="1"/>
  <c r="J57" i="1"/>
  <c r="Q57" i="1" s="1"/>
  <c r="I58" i="1"/>
  <c r="I62" i="1"/>
  <c r="B39" i="58"/>
  <c r="B36" i="58"/>
  <c r="B33" i="58"/>
  <c r="B30" i="58"/>
  <c r="B40" i="58" s="1"/>
  <c r="B23" i="58"/>
  <c r="B20" i="58"/>
  <c r="B17" i="58"/>
  <c r="B14" i="58"/>
  <c r="B11" i="58"/>
  <c r="B8" i="58"/>
  <c r="B44" i="58" s="1"/>
  <c r="B39" i="57"/>
  <c r="B36" i="57"/>
  <c r="B33" i="57"/>
  <c r="B30" i="57"/>
  <c r="B40" i="57" s="1"/>
  <c r="B23" i="57"/>
  <c r="B20" i="57"/>
  <c r="B17" i="57"/>
  <c r="B14" i="57"/>
  <c r="B11" i="57"/>
  <c r="B8" i="57"/>
  <c r="B44" i="57" s="1"/>
  <c r="B39" i="56"/>
  <c r="B36" i="56"/>
  <c r="B33" i="56"/>
  <c r="B30" i="56"/>
  <c r="B40" i="56" s="1"/>
  <c r="B23" i="56"/>
  <c r="B20" i="56"/>
  <c r="B17" i="56"/>
  <c r="B14" i="56"/>
  <c r="B11" i="56"/>
  <c r="B8" i="56"/>
  <c r="B44" i="56" s="1"/>
  <c r="B39" i="55"/>
  <c r="B36" i="55"/>
  <c r="B33" i="55"/>
  <c r="B30" i="55"/>
  <c r="B40" i="55" s="1"/>
  <c r="B23" i="55"/>
  <c r="B20" i="55"/>
  <c r="B17" i="55"/>
  <c r="B14" i="55"/>
  <c r="B11" i="55"/>
  <c r="B8" i="55"/>
  <c r="B44" i="55" s="1"/>
  <c r="B39" i="54"/>
  <c r="B36" i="54"/>
  <c r="B33" i="54"/>
  <c r="B30" i="54"/>
  <c r="B23" i="54"/>
  <c r="B20" i="54"/>
  <c r="B17" i="54"/>
  <c r="B14" i="54"/>
  <c r="B11" i="54"/>
  <c r="B8" i="54"/>
  <c r="I16" i="1" l="1"/>
  <c r="J32" i="1"/>
  <c r="R32" i="1" s="1"/>
  <c r="J17" i="1"/>
  <c r="U32" i="1"/>
  <c r="V32" i="1" s="1"/>
  <c r="I33" i="1"/>
  <c r="H17" i="1"/>
  <c r="H32" i="1"/>
  <c r="H16" i="1"/>
  <c r="I17" i="1"/>
  <c r="J33" i="1"/>
  <c r="S33" i="1" s="1"/>
  <c r="U30" i="1"/>
  <c r="V30" i="1" s="1"/>
  <c r="U33" i="1"/>
  <c r="V33" i="1" s="1"/>
  <c r="I30" i="1"/>
  <c r="H30" i="1"/>
  <c r="H14" i="1"/>
  <c r="H49" i="1"/>
  <c r="H41" i="1"/>
  <c r="I49" i="1"/>
  <c r="J16" i="1"/>
  <c r="S16" i="1" s="1"/>
  <c r="U61" i="1"/>
  <c r="V61" i="1" s="1"/>
  <c r="R34" i="1"/>
  <c r="O62" i="1"/>
  <c r="I54" i="1"/>
  <c r="S32" i="1"/>
  <c r="P62" i="1"/>
  <c r="Q62" i="1"/>
  <c r="S62" i="1"/>
  <c r="O32" i="1"/>
  <c r="I25" i="1"/>
  <c r="O28" i="1"/>
  <c r="J23" i="1"/>
  <c r="R23" i="1" s="1"/>
  <c r="I23" i="1"/>
  <c r="U54" i="1"/>
  <c r="V54" i="1" s="1"/>
  <c r="J60" i="1"/>
  <c r="Q33" i="1"/>
  <c r="P32" i="1"/>
  <c r="U49" i="1"/>
  <c r="V49" i="1" s="1"/>
  <c r="P21" i="1"/>
  <c r="Q49" i="1"/>
  <c r="S49" i="1"/>
  <c r="O49" i="1"/>
  <c r="R49" i="1"/>
  <c r="I61" i="1"/>
  <c r="O38" i="1"/>
  <c r="Q28" i="1"/>
  <c r="S28" i="1"/>
  <c r="J15" i="1"/>
  <c r="S13" i="1"/>
  <c r="Q13" i="1"/>
  <c r="U52" i="1"/>
  <c r="V52" i="1" s="1"/>
  <c r="R61" i="1"/>
  <c r="R63" i="1"/>
  <c r="I13" i="1"/>
  <c r="J61" i="1"/>
  <c r="S61" i="1"/>
  <c r="R38" i="1"/>
  <c r="S38" i="1"/>
  <c r="O13" i="1"/>
  <c r="R13" i="1"/>
  <c r="Q47" i="1"/>
  <c r="O47" i="1"/>
  <c r="S54" i="1"/>
  <c r="Q54" i="1"/>
  <c r="R54" i="1"/>
  <c r="O54" i="1"/>
  <c r="J25" i="1"/>
  <c r="U47" i="1"/>
  <c r="V47" i="1" s="1"/>
  <c r="U60" i="1"/>
  <c r="V60" i="1" s="1"/>
  <c r="S60" i="1"/>
  <c r="P60" i="1"/>
  <c r="I43" i="1"/>
  <c r="J35" i="1"/>
  <c r="O35" i="1" s="1"/>
  <c r="J31" i="1"/>
  <c r="Q31" i="1" s="1"/>
  <c r="P58" i="1"/>
  <c r="Q61" i="1"/>
  <c r="U46" i="1"/>
  <c r="V46" i="1" s="1"/>
  <c r="U23" i="1"/>
  <c r="V23" i="1" s="1"/>
  <c r="U43" i="1"/>
  <c r="V43" i="1" s="1"/>
  <c r="O64" i="1"/>
  <c r="U64" i="1"/>
  <c r="V64" i="1" s="1"/>
  <c r="R58" i="1"/>
  <c r="S58" i="1"/>
  <c r="R42" i="1"/>
  <c r="R41" i="1"/>
  <c r="Q64" i="1"/>
  <c r="O24" i="1"/>
  <c r="R24" i="1"/>
  <c r="I15" i="1"/>
  <c r="P41" i="1"/>
  <c r="S30" i="1"/>
  <c r="M61" i="1"/>
  <c r="P61" i="1"/>
  <c r="U17" i="1"/>
  <c r="V17" i="1" s="1"/>
  <c r="U39" i="1"/>
  <c r="V39" i="1" s="1"/>
  <c r="U22" i="1"/>
  <c r="V22" i="1" s="1"/>
  <c r="U35" i="1"/>
  <c r="V35" i="1" s="1"/>
  <c r="S64" i="1"/>
  <c r="R45" i="1"/>
  <c r="Q42" i="1"/>
  <c r="S41" i="1"/>
  <c r="I29" i="1"/>
  <c r="J18" i="1"/>
  <c r="Q18" i="1" s="1"/>
  <c r="J26" i="1"/>
  <c r="U51" i="1"/>
  <c r="V51" i="1" s="1"/>
  <c r="U31" i="1"/>
  <c r="V31" i="1" s="1"/>
  <c r="U63" i="1"/>
  <c r="V63" i="1" s="1"/>
  <c r="U18" i="1"/>
  <c r="V18" i="1" s="1"/>
  <c r="O37" i="1"/>
  <c r="S37" i="1"/>
  <c r="Q19" i="1"/>
  <c r="R19" i="1"/>
  <c r="M14" i="1"/>
  <c r="O45" i="1"/>
  <c r="M62" i="1"/>
  <c r="I50" i="1"/>
  <c r="I59" i="1"/>
  <c r="S57" i="1"/>
  <c r="I55" i="1"/>
  <c r="J50" i="1"/>
  <c r="P50" i="1" s="1"/>
  <c r="J14" i="1"/>
  <c r="O14" i="1" s="1"/>
  <c r="S22" i="1"/>
  <c r="Q52" i="1"/>
  <c r="R52" i="1"/>
  <c r="M13" i="1"/>
  <c r="Q26" i="1"/>
  <c r="M63" i="1"/>
  <c r="J51" i="1"/>
  <c r="O51" i="1" s="1"/>
  <c r="J55" i="1"/>
  <c r="O55" i="1" s="1"/>
  <c r="O33" i="1"/>
  <c r="J46" i="1"/>
  <c r="M64" i="1"/>
  <c r="J64" i="1"/>
  <c r="Q60" i="1"/>
  <c r="R60" i="1"/>
  <c r="O53" i="1"/>
  <c r="O60" i="1"/>
  <c r="J63" i="1"/>
  <c r="Q63" i="1"/>
  <c r="O43" i="1"/>
  <c r="R36" i="1"/>
  <c r="J59" i="1"/>
  <c r="R59" i="1" s="1"/>
  <c r="S47" i="1"/>
  <c r="I47" i="1"/>
  <c r="R47" i="1"/>
  <c r="J39" i="1"/>
  <c r="S36" i="1"/>
  <c r="R35" i="1"/>
  <c r="S35" i="1"/>
  <c r="I35" i="1"/>
  <c r="R27" i="1"/>
  <c r="O20" i="1"/>
  <c r="Q15" i="1"/>
  <c r="R15" i="1"/>
  <c r="O46" i="1"/>
  <c r="R30" i="1"/>
  <c r="S19" i="1"/>
  <c r="S15" i="1"/>
  <c r="R46" i="1"/>
  <c r="P36" i="1"/>
  <c r="S24" i="1"/>
  <c r="R22" i="1"/>
  <c r="I14" i="1"/>
  <c r="J29" i="1"/>
  <c r="O29" i="1" s="1"/>
  <c r="S20" i="1"/>
  <c r="O22" i="1"/>
  <c r="S42" i="1"/>
  <c r="I44" i="1"/>
  <c r="Q43" i="1"/>
  <c r="S52" i="1"/>
  <c r="O57" i="1"/>
  <c r="Q51" i="1"/>
  <c r="S45" i="1"/>
  <c r="P37" i="1"/>
  <c r="R64" i="1"/>
  <c r="J48" i="1"/>
  <c r="Q48" i="1" s="1"/>
  <c r="J44" i="1"/>
  <c r="S44" i="1" s="1"/>
  <c r="I64" i="1"/>
  <c r="R57" i="1"/>
  <c r="R53" i="1"/>
  <c r="I48" i="1"/>
  <c r="P63" i="1"/>
  <c r="S53" i="1"/>
  <c r="R51" i="1"/>
  <c r="R43" i="1"/>
  <c r="R50" i="1"/>
  <c r="O63" i="1"/>
  <c r="P52" i="1"/>
  <c r="R37" i="1"/>
  <c r="S43" i="1"/>
  <c r="Q23" i="1"/>
  <c r="O16" i="1"/>
  <c r="R33" i="1"/>
  <c r="O30" i="1"/>
  <c r="O19" i="1"/>
  <c r="O15" i="1"/>
  <c r="S63" i="1"/>
  <c r="P20" i="1"/>
  <c r="S23" i="1"/>
  <c r="P27" i="1"/>
  <c r="I18" i="1"/>
  <c r="S27" i="1"/>
  <c r="B2" i="58"/>
  <c r="B2" i="56"/>
  <c r="B2" i="57"/>
  <c r="B2" i="55"/>
  <c r="B2" i="54"/>
  <c r="B24" i="58"/>
  <c r="B24" i="57"/>
  <c r="B24" i="56"/>
  <c r="B24" i="55"/>
  <c r="B40" i="54"/>
  <c r="B44" i="54"/>
  <c r="B24" i="54"/>
  <c r="R17" i="1" l="1"/>
  <c r="O17" i="1"/>
  <c r="R16" i="1"/>
  <c r="P35" i="1"/>
  <c r="P16" i="1"/>
  <c r="S17" i="1"/>
  <c r="Q17" i="1"/>
  <c r="U13" i="1"/>
  <c r="V13" i="1" s="1"/>
  <c r="O23" i="1"/>
  <c r="O18" i="1"/>
  <c r="O31" i="1"/>
  <c r="S31" i="1"/>
  <c r="S18" i="1"/>
  <c r="R31" i="1"/>
  <c r="O59" i="1"/>
  <c r="R25" i="1"/>
  <c r="O25" i="1"/>
  <c r="S25" i="1"/>
  <c r="Q25" i="1"/>
  <c r="R14" i="1"/>
  <c r="O44" i="1"/>
  <c r="R44" i="1"/>
  <c r="P14" i="1"/>
  <c r="S26" i="1"/>
  <c r="O26" i="1"/>
  <c r="R26" i="1"/>
  <c r="S14" i="1"/>
  <c r="Q44" i="1"/>
  <c r="Q59" i="1"/>
  <c r="O48" i="1"/>
  <c r="R18" i="1"/>
  <c r="R39" i="1"/>
  <c r="O39" i="1"/>
  <c r="M16" i="1"/>
  <c r="Q55" i="1"/>
  <c r="Q14" i="1"/>
  <c r="R55" i="1"/>
  <c r="M15" i="1"/>
  <c r="S55" i="1"/>
  <c r="O50" i="1"/>
  <c r="Q46" i="1"/>
  <c r="S46" i="1"/>
  <c r="S39" i="1"/>
  <c r="S59" i="1"/>
  <c r="S50" i="1"/>
  <c r="S51" i="1"/>
  <c r="R48" i="1"/>
  <c r="P39" i="1"/>
  <c r="P29" i="1"/>
  <c r="S29" i="1"/>
  <c r="P13" i="1"/>
  <c r="S48" i="1"/>
  <c r="R29" i="1"/>
  <c r="B39" i="52"/>
  <c r="B36" i="52"/>
  <c r="B33" i="52"/>
  <c r="B30" i="52"/>
  <c r="B23" i="52"/>
  <c r="B20" i="52"/>
  <c r="B17" i="52"/>
  <c r="B14" i="52"/>
  <c r="B11" i="52"/>
  <c r="B8" i="52"/>
  <c r="B39" i="51"/>
  <c r="B36" i="51"/>
  <c r="B33" i="51"/>
  <c r="B30" i="51"/>
  <c r="B23" i="51"/>
  <c r="B20" i="51"/>
  <c r="B17" i="51"/>
  <c r="B14" i="51"/>
  <c r="B11" i="51"/>
  <c r="B8" i="51"/>
  <c r="B39" i="50"/>
  <c r="B36" i="50"/>
  <c r="B33" i="50"/>
  <c r="B30" i="50"/>
  <c r="B23" i="50"/>
  <c r="B20" i="50"/>
  <c r="B17" i="50"/>
  <c r="B14" i="50"/>
  <c r="B11" i="50"/>
  <c r="B8" i="50"/>
  <c r="B39" i="49"/>
  <c r="B36" i="49"/>
  <c r="B33" i="49"/>
  <c r="B30" i="49"/>
  <c r="B23" i="49"/>
  <c r="B20" i="49"/>
  <c r="B17" i="49"/>
  <c r="B14" i="49"/>
  <c r="B11" i="49"/>
  <c r="B8" i="49"/>
  <c r="B39" i="48"/>
  <c r="B36" i="48"/>
  <c r="B33" i="48"/>
  <c r="B30" i="48"/>
  <c r="B23" i="48"/>
  <c r="B20" i="48"/>
  <c r="B17" i="48"/>
  <c r="B14" i="48"/>
  <c r="B11" i="48"/>
  <c r="B8" i="48"/>
  <c r="B39" i="47"/>
  <c r="B36" i="47"/>
  <c r="B33" i="47"/>
  <c r="B30" i="47"/>
  <c r="B40" i="47" s="1"/>
  <c r="B23" i="47"/>
  <c r="B20" i="47"/>
  <c r="B17" i="47"/>
  <c r="B14" i="47"/>
  <c r="B11" i="47"/>
  <c r="B8" i="47"/>
  <c r="B39" i="46"/>
  <c r="B36" i="46"/>
  <c r="B33" i="46"/>
  <c r="B30" i="46"/>
  <c r="B40" i="46" s="1"/>
  <c r="B23" i="46"/>
  <c r="B20" i="46"/>
  <c r="B17" i="46"/>
  <c r="B14" i="46"/>
  <c r="B11" i="46"/>
  <c r="B8" i="46"/>
  <c r="B39" i="45"/>
  <c r="B36" i="45"/>
  <c r="B33" i="45"/>
  <c r="B30" i="45"/>
  <c r="B23" i="45"/>
  <c r="B20" i="45"/>
  <c r="B17" i="45"/>
  <c r="B14" i="45"/>
  <c r="B11" i="45"/>
  <c r="B8" i="45"/>
  <c r="B39" i="44"/>
  <c r="B36" i="44"/>
  <c r="B33" i="44"/>
  <c r="B30" i="44"/>
  <c r="B40" i="44" s="1"/>
  <c r="B23" i="44"/>
  <c r="B20" i="44"/>
  <c r="B17" i="44"/>
  <c r="B14" i="44"/>
  <c r="B11" i="44"/>
  <c r="B8" i="44"/>
  <c r="B39" i="43"/>
  <c r="B36" i="43"/>
  <c r="B33" i="43"/>
  <c r="B30" i="43"/>
  <c r="B23" i="43"/>
  <c r="B20" i="43"/>
  <c r="B17" i="43"/>
  <c r="B14" i="43"/>
  <c r="B11" i="43"/>
  <c r="B8" i="43"/>
  <c r="B39" i="42"/>
  <c r="B36" i="42"/>
  <c r="B33" i="42"/>
  <c r="B30" i="42"/>
  <c r="B40" i="42" s="1"/>
  <c r="B23" i="42"/>
  <c r="B20" i="42"/>
  <c r="B17" i="42"/>
  <c r="B14" i="42"/>
  <c r="B11" i="42"/>
  <c r="B8" i="42"/>
  <c r="B39" i="41"/>
  <c r="B36" i="41"/>
  <c r="B33" i="41"/>
  <c r="B30" i="41"/>
  <c r="B23" i="41"/>
  <c r="B20" i="41"/>
  <c r="B17" i="41"/>
  <c r="B14" i="41"/>
  <c r="B11" i="41"/>
  <c r="B8" i="41"/>
  <c r="B39" i="40"/>
  <c r="B36" i="40"/>
  <c r="B33" i="40"/>
  <c r="B30" i="40"/>
  <c r="B40" i="40" s="1"/>
  <c r="B23" i="40"/>
  <c r="B20" i="40"/>
  <c r="B17" i="40"/>
  <c r="B14" i="40"/>
  <c r="B11" i="40"/>
  <c r="B8" i="40"/>
  <c r="B39" i="39"/>
  <c r="B36" i="39"/>
  <c r="B33" i="39"/>
  <c r="B30" i="39"/>
  <c r="B40" i="39" s="1"/>
  <c r="B23" i="39"/>
  <c r="B20" i="39"/>
  <c r="B17" i="39"/>
  <c r="B14" i="39"/>
  <c r="B11" i="39"/>
  <c r="B8" i="39"/>
  <c r="B39" i="38"/>
  <c r="B36" i="38"/>
  <c r="B33" i="38"/>
  <c r="B30" i="38"/>
  <c r="B40" i="38" s="1"/>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40" i="35" s="1"/>
  <c r="B23" i="35"/>
  <c r="B20" i="35"/>
  <c r="B17" i="35"/>
  <c r="B14" i="35"/>
  <c r="B11" i="35"/>
  <c r="B24" i="35" s="1"/>
  <c r="B8" i="35"/>
  <c r="B44" i="35" s="1"/>
  <c r="B39" i="34"/>
  <c r="B36" i="34"/>
  <c r="B33" i="34"/>
  <c r="B30" i="34"/>
  <c r="B23" i="34"/>
  <c r="B20" i="34"/>
  <c r="B17" i="34"/>
  <c r="B14" i="34"/>
  <c r="B11" i="34"/>
  <c r="B8" i="34"/>
  <c r="B39" i="32"/>
  <c r="B36" i="32"/>
  <c r="B33" i="32"/>
  <c r="B30" i="32"/>
  <c r="B23" i="32"/>
  <c r="B20" i="32"/>
  <c r="B17" i="32"/>
  <c r="B14" i="32"/>
  <c r="B11" i="32"/>
  <c r="B8" i="32"/>
  <c r="B39" i="31"/>
  <c r="B36" i="31"/>
  <c r="B33" i="31"/>
  <c r="B30" i="31"/>
  <c r="B40" i="31" s="1"/>
  <c r="B23" i="31"/>
  <c r="B20" i="31"/>
  <c r="B17" i="31"/>
  <c r="B14" i="31"/>
  <c r="B11" i="31"/>
  <c r="B8" i="31"/>
  <c r="B39" i="30"/>
  <c r="B36" i="30"/>
  <c r="B33" i="30"/>
  <c r="B30" i="30"/>
  <c r="B40" i="30" s="1"/>
  <c r="B23" i="30"/>
  <c r="B20" i="30"/>
  <c r="B17" i="30"/>
  <c r="B14" i="30"/>
  <c r="B11" i="30"/>
  <c r="B8" i="30"/>
  <c r="B39" i="29"/>
  <c r="B36" i="29"/>
  <c r="B33" i="29"/>
  <c r="B30" i="29"/>
  <c r="B40" i="29" s="1"/>
  <c r="B23" i="29"/>
  <c r="B20" i="29"/>
  <c r="B17" i="29"/>
  <c r="B14" i="29"/>
  <c r="B11" i="29"/>
  <c r="B8" i="29"/>
  <c r="B39" i="28"/>
  <c r="B36" i="28"/>
  <c r="B33" i="28"/>
  <c r="B30" i="28"/>
  <c r="B40" i="28" s="1"/>
  <c r="B23" i="28"/>
  <c r="B20" i="28"/>
  <c r="B17" i="28"/>
  <c r="B14" i="28"/>
  <c r="B11" i="28"/>
  <c r="B8" i="28"/>
  <c r="B39" i="27"/>
  <c r="B36" i="27"/>
  <c r="B33" i="27"/>
  <c r="B30" i="27"/>
  <c r="B23" i="27"/>
  <c r="B20" i="27"/>
  <c r="B17" i="27"/>
  <c r="B14" i="27"/>
  <c r="B11" i="27"/>
  <c r="B8" i="27"/>
  <c r="B39" i="26"/>
  <c r="B36" i="26"/>
  <c r="B33" i="26"/>
  <c r="B30" i="26"/>
  <c r="B40" i="26" s="1"/>
  <c r="B23" i="26"/>
  <c r="B20" i="26"/>
  <c r="B17" i="26"/>
  <c r="B14" i="26"/>
  <c r="B11" i="26"/>
  <c r="B8" i="26"/>
  <c r="B39" i="25"/>
  <c r="B36" i="25"/>
  <c r="B33" i="25"/>
  <c r="B30" i="25"/>
  <c r="B23" i="25"/>
  <c r="B20" i="25"/>
  <c r="B17" i="25"/>
  <c r="B14" i="25"/>
  <c r="B11" i="25"/>
  <c r="B8" i="25"/>
  <c r="B39" i="24"/>
  <c r="B36" i="24"/>
  <c r="B33" i="24"/>
  <c r="B30" i="24"/>
  <c r="B40" i="24" s="1"/>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40" i="18" s="1"/>
  <c r="B23" i="18"/>
  <c r="B20" i="18"/>
  <c r="B17" i="18"/>
  <c r="B14" i="18"/>
  <c r="B11" i="18"/>
  <c r="B8" i="18"/>
  <c r="B39" i="17"/>
  <c r="B36" i="17"/>
  <c r="B33" i="17"/>
  <c r="B30" i="17"/>
  <c r="B23" i="17"/>
  <c r="B20" i="17"/>
  <c r="B17" i="17"/>
  <c r="B14" i="17"/>
  <c r="B11" i="17"/>
  <c r="B8" i="17"/>
  <c r="B39" i="16"/>
  <c r="B36" i="16"/>
  <c r="B33" i="16"/>
  <c r="B30" i="16"/>
  <c r="B40" i="16" s="1"/>
  <c r="B23" i="16"/>
  <c r="B20" i="16"/>
  <c r="B17" i="16"/>
  <c r="B14" i="16"/>
  <c r="B11" i="16"/>
  <c r="B8" i="16"/>
  <c r="B39" i="15"/>
  <c r="B36" i="15"/>
  <c r="B33" i="15"/>
  <c r="B30" i="15"/>
  <c r="B23" i="15"/>
  <c r="B20" i="15"/>
  <c r="B17" i="15"/>
  <c r="B14" i="15"/>
  <c r="B11" i="15"/>
  <c r="B24" i="15" s="1"/>
  <c r="B8" i="15"/>
  <c r="B39" i="14"/>
  <c r="B36" i="14"/>
  <c r="B33" i="14"/>
  <c r="B30" i="14"/>
  <c r="B40" i="14" s="1"/>
  <c r="B23" i="14"/>
  <c r="B20" i="14"/>
  <c r="B17" i="14"/>
  <c r="B14" i="14"/>
  <c r="B11" i="14"/>
  <c r="B8" i="14"/>
  <c r="B39" i="13"/>
  <c r="B36" i="13"/>
  <c r="B33" i="13"/>
  <c r="B30" i="13"/>
  <c r="B23" i="13"/>
  <c r="B20" i="13"/>
  <c r="B17" i="13"/>
  <c r="B14" i="13"/>
  <c r="B11" i="13"/>
  <c r="B8" i="13"/>
  <c r="B39" i="12"/>
  <c r="B36" i="12"/>
  <c r="B33" i="12"/>
  <c r="B30" i="12"/>
  <c r="B40" i="12" s="1"/>
  <c r="B23" i="12"/>
  <c r="B20" i="12"/>
  <c r="B17" i="12"/>
  <c r="B14" i="12"/>
  <c r="B11" i="12"/>
  <c r="B8" i="12"/>
  <c r="B39" i="11"/>
  <c r="B36" i="11"/>
  <c r="B33" i="11"/>
  <c r="B30" i="11"/>
  <c r="B40" i="11" s="1"/>
  <c r="B23" i="11"/>
  <c r="B20" i="11"/>
  <c r="B17" i="11"/>
  <c r="B14" i="11"/>
  <c r="B11" i="11"/>
  <c r="B8" i="11"/>
  <c r="B39" i="10"/>
  <c r="B36" i="10"/>
  <c r="B33" i="10"/>
  <c r="B30" i="10"/>
  <c r="B23" i="10"/>
  <c r="B20" i="10"/>
  <c r="B17" i="10"/>
  <c r="B14" i="10"/>
  <c r="B11" i="10"/>
  <c r="B8" i="10"/>
  <c r="B39" i="9"/>
  <c r="B36" i="9"/>
  <c r="B33" i="9"/>
  <c r="B30" i="9"/>
  <c r="B40" i="9" s="1"/>
  <c r="B23" i="9"/>
  <c r="B20" i="9"/>
  <c r="B17" i="9"/>
  <c r="B14" i="9"/>
  <c r="B11" i="9"/>
  <c r="B8" i="9"/>
  <c r="B39" i="8"/>
  <c r="B36" i="8"/>
  <c r="B33" i="8"/>
  <c r="B30" i="8"/>
  <c r="B23" i="8"/>
  <c r="B20" i="8"/>
  <c r="B17" i="8"/>
  <c r="B14" i="8"/>
  <c r="B11" i="8"/>
  <c r="B8" i="8"/>
  <c r="B24" i="8" s="1"/>
  <c r="B39" i="7"/>
  <c r="B36" i="7"/>
  <c r="B33" i="7"/>
  <c r="B30" i="7"/>
  <c r="B23" i="7"/>
  <c r="B20" i="7"/>
  <c r="B17" i="7"/>
  <c r="B14" i="7"/>
  <c r="B11" i="7"/>
  <c r="B8" i="7"/>
  <c r="B40" i="32" l="1"/>
  <c r="M17" i="1"/>
  <c r="P15" i="1"/>
  <c r="Q16" i="1"/>
  <c r="B40" i="52"/>
  <c r="B44" i="52"/>
  <c r="B24" i="52"/>
  <c r="B40" i="51"/>
  <c r="B44" i="51"/>
  <c r="B24" i="51"/>
  <c r="B40" i="50"/>
  <c r="B24" i="50"/>
  <c r="B44" i="50" s="1"/>
  <c r="B40" i="49"/>
  <c r="B24" i="49"/>
  <c r="B44" i="49" s="1"/>
  <c r="E56" i="1" s="1"/>
  <c r="B40" i="48"/>
  <c r="B24" i="48"/>
  <c r="B44" i="48" s="1"/>
  <c r="B24" i="47"/>
  <c r="B44" i="47" s="1"/>
  <c r="B44" i="46"/>
  <c r="B24" i="46"/>
  <c r="B40" i="45"/>
  <c r="B24" i="45"/>
  <c r="B44" i="45" s="1"/>
  <c r="B24" i="44"/>
  <c r="B44" i="44" s="1"/>
  <c r="B40" i="43"/>
  <c r="B44" i="43"/>
  <c r="B24" i="43"/>
  <c r="B44" i="42"/>
  <c r="B24" i="42"/>
  <c r="B40" i="41"/>
  <c r="B24" i="41"/>
  <c r="B44" i="41" s="1"/>
  <c r="B24" i="40"/>
  <c r="B44" i="40" s="1"/>
  <c r="B24" i="39"/>
  <c r="B44" i="39" s="1"/>
  <c r="B44" i="38"/>
  <c r="B24" i="38"/>
  <c r="B40" i="37"/>
  <c r="B24" i="37"/>
  <c r="B44" i="37" s="1"/>
  <c r="B40" i="36"/>
  <c r="B44" i="36"/>
  <c r="B24" i="36"/>
  <c r="B40" i="34"/>
  <c r="B44" i="34"/>
  <c r="B24" i="34"/>
  <c r="B24" i="32"/>
  <c r="B44" i="32" s="1"/>
  <c r="E40" i="1" s="1"/>
  <c r="B44" i="31"/>
  <c r="B24" i="31"/>
  <c r="B24" i="30"/>
  <c r="B44" i="30" s="1"/>
  <c r="B24" i="29"/>
  <c r="B44" i="29" s="1"/>
  <c r="B44" i="28"/>
  <c r="B24" i="28"/>
  <c r="B40" i="27"/>
  <c r="B44" i="27"/>
  <c r="B24" i="27"/>
  <c r="B44" i="26"/>
  <c r="B24" i="26"/>
  <c r="B40" i="25"/>
  <c r="B24" i="25"/>
  <c r="B44" i="25" s="1"/>
  <c r="B24" i="24"/>
  <c r="B44" i="24" s="1"/>
  <c r="B40" i="22"/>
  <c r="B24" i="22"/>
  <c r="B44" i="22" s="1"/>
  <c r="B40" i="21"/>
  <c r="B24" i="21"/>
  <c r="B44" i="21" s="1"/>
  <c r="B40" i="20"/>
  <c r="B44" i="20"/>
  <c r="B24" i="20"/>
  <c r="B40" i="19"/>
  <c r="B44" i="19"/>
  <c r="B24" i="19"/>
  <c r="B24" i="18"/>
  <c r="B44" i="18" s="1"/>
  <c r="B40" i="17"/>
  <c r="B24" i="17"/>
  <c r="B44" i="17" s="1"/>
  <c r="B24" i="16"/>
  <c r="B44" i="16" s="1"/>
  <c r="B40" i="15"/>
  <c r="B44" i="15"/>
  <c r="B24" i="14"/>
  <c r="B44" i="14" s="1"/>
  <c r="B40" i="13"/>
  <c r="B24" i="13"/>
  <c r="B44" i="13" s="1"/>
  <c r="B44" i="12"/>
  <c r="B24" i="12"/>
  <c r="B24" i="11"/>
  <c r="B44" i="11" s="1"/>
  <c r="B40" i="10"/>
  <c r="B24" i="10"/>
  <c r="B44" i="10" s="1"/>
  <c r="B44" i="9"/>
  <c r="B24" i="9"/>
  <c r="B40" i="8"/>
  <c r="B44" i="8"/>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H56" i="1" l="1"/>
  <c r="I56" i="1"/>
  <c r="U56" i="1"/>
  <c r="V56" i="1" s="1"/>
  <c r="J56" i="1"/>
  <c r="S56" i="1" s="1"/>
  <c r="R56" i="1"/>
  <c r="Q56" i="1"/>
  <c r="O56" i="1"/>
  <c r="U40" i="1"/>
  <c r="V40" i="1" s="1"/>
  <c r="I40" i="1"/>
  <c r="H40" i="1"/>
  <c r="J40" i="1"/>
  <c r="P40" i="1" s="1"/>
  <c r="R40" i="1"/>
  <c r="S40" i="1"/>
  <c r="M18" i="1"/>
  <c r="P17" i="1"/>
  <c r="B44" i="7"/>
  <c r="B40" i="6"/>
  <c r="B24" i="6"/>
  <c r="B44" i="6" s="1"/>
  <c r="B40" i="5"/>
  <c r="B44" i="5"/>
  <c r="B24" i="5"/>
  <c r="B40" i="4"/>
  <c r="B24" i="4"/>
  <c r="B44" i="4" s="1"/>
  <c r="B33" i="3"/>
  <c r="O40" i="1" l="1"/>
  <c r="P18" i="1"/>
  <c r="M19" i="1"/>
  <c r="B2" i="3"/>
  <c r="B39" i="3"/>
  <c r="B36" i="3"/>
  <c r="B30" i="3"/>
  <c r="B23" i="3"/>
  <c r="B20" i="3"/>
  <c r="B17" i="3"/>
  <c r="B14" i="3"/>
  <c r="B11" i="3"/>
  <c r="P19" i="1" l="1"/>
  <c r="M20" i="1"/>
  <c r="B2" i="5"/>
  <c r="B2" i="4"/>
  <c r="B24" i="3"/>
  <c r="B40" i="3"/>
  <c r="B44" i="3" s="1"/>
  <c r="E12" i="1" s="1"/>
  <c r="H12" i="1" l="1"/>
  <c r="J12" i="1"/>
  <c r="S12" i="1" s="1"/>
  <c r="U12" i="1"/>
  <c r="V12" i="1" s="1"/>
  <c r="Q12" i="1"/>
  <c r="P12" i="1"/>
  <c r="I12" i="1"/>
  <c r="R12" i="1"/>
  <c r="O12" i="1"/>
  <c r="Q20" i="1"/>
  <c r="M21" i="1"/>
  <c r="M22" i="1"/>
  <c r="B2" i="7"/>
  <c r="B2" i="6"/>
  <c r="P22" i="1" l="1"/>
  <c r="Q21" i="1"/>
  <c r="M23" i="1"/>
  <c r="B2" i="8"/>
  <c r="B2" i="9"/>
  <c r="M24" i="1" l="1"/>
  <c r="P23" i="1"/>
  <c r="B2" i="10"/>
  <c r="P24" i="1" l="1"/>
  <c r="M25" i="1"/>
  <c r="B2" i="11"/>
  <c r="M26" i="1" l="1"/>
  <c r="P25" i="1"/>
  <c r="B2" i="12"/>
  <c r="P26" i="1" l="1"/>
  <c r="M27" i="1"/>
  <c r="B2" i="15"/>
  <c r="B2" i="13"/>
  <c r="B2" i="14"/>
  <c r="Q27" i="1" l="1"/>
  <c r="M28" i="1"/>
  <c r="B2" i="16"/>
  <c r="P28" i="1" l="1"/>
  <c r="M29" i="1"/>
  <c r="B2" i="17"/>
  <c r="Q29" i="1" l="1"/>
  <c r="U29" i="1"/>
  <c r="V29" i="1" s="1"/>
  <c r="M30" i="1"/>
  <c r="B2" i="18"/>
  <c r="M31" i="1" l="1"/>
  <c r="P30" i="1"/>
  <c r="B2" i="19"/>
  <c r="P31" i="1" l="1"/>
  <c r="M32" i="1"/>
  <c r="B2" i="20"/>
  <c r="M33" i="1" l="1"/>
  <c r="Q32" i="1"/>
  <c r="B2" i="21"/>
  <c r="M34" i="1" l="1"/>
  <c r="P33" i="1"/>
  <c r="B2" i="22"/>
  <c r="U34" i="1" l="1"/>
  <c r="V34" i="1" s="1"/>
  <c r="M35" i="1"/>
  <c r="P34" i="1"/>
  <c r="B2" i="24"/>
  <c r="M36" i="1" l="1"/>
  <c r="Q35" i="1"/>
  <c r="B2" i="25"/>
  <c r="M37" i="1" l="1"/>
  <c r="Q36" i="1"/>
  <c r="B2" i="26"/>
  <c r="Q37" i="1" l="1"/>
  <c r="M38" i="1"/>
  <c r="B2" i="27"/>
  <c r="M39" i="1" l="1"/>
  <c r="Q38" i="1"/>
  <c r="B2" i="28"/>
  <c r="M40" i="1" l="1"/>
  <c r="Q39" i="1"/>
  <c r="B2" i="29"/>
  <c r="M41" i="1" l="1"/>
  <c r="Q40" i="1"/>
  <c r="B2" i="30"/>
  <c r="O41" i="1" l="1"/>
  <c r="M42" i="1"/>
  <c r="B2" i="31"/>
  <c r="M43" i="1" l="1"/>
  <c r="O42" i="1"/>
  <c r="B2" i="32"/>
  <c r="M44" i="1" l="1"/>
  <c r="P43" i="1"/>
  <c r="B2" i="34"/>
  <c r="U44" i="1" l="1"/>
  <c r="V44" i="1" s="1"/>
  <c r="M45" i="1"/>
  <c r="P44" i="1"/>
  <c r="B2" i="35"/>
  <c r="P45" i="1" l="1"/>
  <c r="M46" i="1"/>
  <c r="B2" i="36"/>
  <c r="M47" i="1" l="1"/>
  <c r="P46" i="1"/>
  <c r="B2" i="37"/>
  <c r="M48" i="1" l="1"/>
  <c r="P47" i="1"/>
  <c r="B2" i="38"/>
  <c r="P48" i="1" l="1"/>
  <c r="M49" i="1"/>
  <c r="B2" i="39"/>
  <c r="M50" i="1" l="1"/>
  <c r="P49" i="1"/>
  <c r="B2" i="40"/>
  <c r="M51" i="1" l="1"/>
  <c r="Q50" i="1"/>
  <c r="B2" i="41"/>
  <c r="M52" i="1" l="1"/>
  <c r="P51" i="1"/>
  <c r="B2" i="42"/>
  <c r="M53" i="1" l="1"/>
  <c r="O52" i="1"/>
  <c r="B2" i="43"/>
  <c r="P53" i="1" l="1"/>
  <c r="M54" i="1"/>
  <c r="B2" i="44"/>
  <c r="M55" i="1" l="1"/>
  <c r="P54" i="1"/>
  <c r="B2" i="45"/>
  <c r="M56" i="1" l="1"/>
  <c r="P55" i="1"/>
  <c r="B2" i="46"/>
  <c r="M57" i="1" l="1"/>
  <c r="P56" i="1"/>
  <c r="B2" i="47"/>
  <c r="P57" i="1" l="1"/>
  <c r="M58" i="1"/>
  <c r="B2" i="48"/>
  <c r="U58" i="1" l="1"/>
  <c r="V58" i="1" s="1"/>
  <c r="M59" i="1"/>
  <c r="Q58" i="1"/>
  <c r="B2" i="49"/>
  <c r="P59" i="1" l="1"/>
  <c r="B2" i="50"/>
  <c r="B2" i="52" l="1"/>
  <c r="B2" i="51"/>
</calcChain>
</file>

<file path=xl/connections.xml><?xml version="1.0" encoding="utf-8"?>
<connections xmlns="http://schemas.openxmlformats.org/spreadsheetml/2006/main">
  <connection id="1"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
        </x15:connection>
      </ext>
    </extLst>
  </connection>
  <connection id="3"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
        </x15:connection>
      </ext>
    </extLst>
  </connection>
  <connection id="4"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
        </x15:connection>
      </ext>
    </extLst>
  </connection>
</connections>
</file>

<file path=xl/sharedStrings.xml><?xml version="1.0" encoding="utf-8"?>
<sst xmlns="http://schemas.openxmlformats.org/spreadsheetml/2006/main" count="6173" uniqueCount="268">
  <si>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</si>
  <si>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</si>
  <si>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</si>
  <si>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</si>
  <si>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</si>
  <si>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</si>
  <si>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</si>
  <si>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</si>
  <si>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</si>
  <si>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 xml:space="preserve">Levata dei protesti </t>
  </si>
  <si>
    <t>Gestione delle sanzioni per violazione del CDS</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</si>
  <si>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</si>
  <si>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</si>
  <si>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</si>
  <si>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</si>
  <si>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</si>
  <si>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</si>
  <si>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</si>
  <si>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</si>
  <si>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</si>
  <si>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</si>
  <si>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</si>
  <si>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</si>
  <si>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</si>
  <si>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</si>
  <si>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</si>
  <si>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dei procedimenti di segnalazione e reclamo</t>
  </si>
  <si>
    <t>Gestione della leva</t>
  </si>
  <si>
    <t>Gestione dell'elettorato</t>
  </si>
  <si>
    <t>Gestione degli alloggi pubblici</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</si>
  <si>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</si>
  <si>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</si>
  <si>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</si>
  <si>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</si>
  <si>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</si>
  <si>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</si>
  <si>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</si>
  <si>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</si>
  <si>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</si>
  <si>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</si>
  <si>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</si>
  <si>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</si>
  <si>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</si>
  <si>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</si>
  <si>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</si>
  <si>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</si>
  <si>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</si>
  <si>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</si>
  <si>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</si>
  <si>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</si>
  <si>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</si>
  <si>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</si>
  <si>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</si>
  <si>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</si>
  <si>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</si>
  <si>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</si>
  <si>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</si>
  <si>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</si>
  <si>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</si>
  <si>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</si>
  <si>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</si>
  <si>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</si>
  <si>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</si>
  <si>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</si>
  <si>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</si>
  <si>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</si>
  <si>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</si>
  <si>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</si>
  <si>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</si>
  <si>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</si>
  <si>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</si>
  <si>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</si>
  <si>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</si>
  <si>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</si>
  <si>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</si>
  <si>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</si>
  <si>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</si>
  <si>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</si>
  <si>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</si>
  <si>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</si>
  <si>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</si>
  <si>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</si>
  <si>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</si>
  <si>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</si>
  <si>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</si>
  <si>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</si>
  <si>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</si>
  <si>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</si>
  <si>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</si>
  <si>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</si>
  <si>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</si>
  <si>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</si>
  <si>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</si>
  <si>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</si>
  <si>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</si>
  <si>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</si>
  <si>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</si>
  <si>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</si>
  <si>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</si>
  <si>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</si>
  <si>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</si>
  <si>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</si>
  <si>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</si>
  <si>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</si>
  <si>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</si>
  <si>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</si>
  <si>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</si>
  <si>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</si>
  <si>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</si>
  <si>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</si>
  <si>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</si>
  <si>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</si>
  <si>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</si>
  <si>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</si>
  <si>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</si>
  <si>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</si>
  <si>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</si>
  <si>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</si>
  <si>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</si>
  <si>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</si>
  <si>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</si>
  <si>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</si>
  <si>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</si>
  <si>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</si>
  <si>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</si>
  <si>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</si>
  <si>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Pratiche anagrafiche</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</si>
  <si>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</si>
  <si>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</si>
  <si>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</si>
  <si>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</si>
  <si>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</si>
  <si>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</si>
  <si>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</si>
  <si>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del diritto allo studio</t>
  </si>
  <si>
    <t>Avvertenza metodologica</t>
  </si>
  <si>
    <t>Le presenti schede sono state predisposte in funzione del documento principale a cui si riferiscono.</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</si>
  <si>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</si>
  <si>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</si>
  <si>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</si>
  <si>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</si>
  <si>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</si>
  <si>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</si>
  <si>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</si>
  <si>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</si>
  <si>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</si>
  <si>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</si>
  <si>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</si>
  <si>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</si>
  <si>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</si>
  <si>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</si>
  <si>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</si>
  <si>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Piano Triennale per la Prevenzione della Corruzione e per la trasparenza 2018-2020</t>
  </si>
  <si>
    <t>10 - Provvedimenti di pianificazione urbanistica attuativa</t>
  </si>
  <si>
    <t xml:space="preserve">11 - Levata dei protesti </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</si>
  <si>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</si>
  <si>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</si>
  <si>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</si>
  <si>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</si>
  <si>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</si>
  <si>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</si>
  <si>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</si>
  <si>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</si>
  <si>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</si>
  <si>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</si>
  <si>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22 - Pratiche anagrafiche</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</si>
  <si>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</si>
  <si>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</si>
  <si>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</si>
  <si>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</si>
  <si>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</si>
  <si>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</si>
  <si>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</si>
  <si>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</si>
  <si>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</si>
  <si>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</si>
  <si>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</si>
  <si>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</si>
  <si>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</si>
  <si>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</si>
  <si>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</si>
  <si>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</si>
  <si>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</si>
  <si>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</si>
  <si>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</si>
  <si>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</si>
  <si>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</si>
  <si>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</si>
  <si>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</si>
  <si>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</si>
  <si>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</si>
  <si>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</si>
  <si>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</si>
  <si>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</si>
  <si>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</si>
  <si>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</si>
  <si>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</si>
  <si>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</si>
  <si>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</si>
  <si>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</si>
  <si>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</si>
  <si>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</si>
  <si>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</si>
  <si>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</si>
  <si>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</si>
  <si>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</si>
  <si>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</si>
  <si>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</si>
  <si>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</si>
  <si>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</si>
  <si>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</si>
  <si>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</si>
  <si>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</si>
  <si>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t>
  </si>
  <si>
    <t>Non si registrano pericoli corruttivi anche perché questo ente si è dotato del protocollo elettronico con profilatura dei flussi.</t>
  </si>
  <si>
    <t>Non si registrano pericoli corruttivi anche perché questo ente si è dotato di un manuale di gestione documentale che, unitamente al protocollo elettronico, determina una profilatura dei flussi documentali.</t>
  </si>
  <si>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</si>
  <si>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</si>
  <si>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</si>
  <si>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</si>
  <si>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</si>
  <si>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</si>
  <si>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</si>
  <si>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</si>
  <si>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Le graduatorie per l'assegnazione degli alloggi popolari dovranno essere redatte esclusivamente da soggetti terzi rispetto ai dipendenti dell'ufficio. Ci si rivolga prioritariamente alle prestazioni di esperti di comuni e agenzie autonome.</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</si>
  <si>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</si>
  <si>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</si>
  <si>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</si>
  <si>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</si>
  <si>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t xml:space="preserve">Processi sottoposti a valutazione del rischio </t>
  </si>
  <si>
    <t>Misure specifiche da adottare nel triennio per ridurre ulteriormente il rischio</t>
  </si>
  <si>
    <t>Vai al prospetto finale</t>
  </si>
  <si>
    <t>Vai alle Misure riduzione rischio</t>
  </si>
  <si>
    <t>Vai prospetto finale</t>
  </si>
  <si>
    <t>Gestione del reticolato idrico minore</t>
  </si>
  <si>
    <t>46 - Gestione del reticolato idrico minore</t>
  </si>
  <si>
    <t>Rispetto al processo in questione vengono individuati due fattori di rischio corruttivo: il primo è   legato alla rilevanza esterna del processo mentre il secondo è legato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</si>
  <si>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nel processo, oggetto di analisi con la presente scheda il rischio è minore. tale conclusione dipende sia dal  maggiore controllo interno sia dal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</si>
  <si>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 questo processo occorre in modo scrupoloso attenersi alle norme di legge vigenti in ordine alle procedura di assegnazione  (in particolare, art. 7,, del D.Lgs. 30/03/2001, n. 165 e ss.mm.ii.) oltre ovviamente che   delle limitazione della spesa. Questo processo può nascondere una certa pericolosità corruttiva in relazione alle valutazioni di merito che, in via preliminare hanno determinato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In ogni caso, i provvedimenti di assegnazione degli incarichi devono essere congruamente motivati.</t>
  </si>
  <si>
    <t>rispetto al processo de quo, l'attenzione deve essere altissima sebbene le novità normative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</si>
  <si>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L'accesso agli uffici dei progettisti professionisti, degli impresari edili e dei proprietari di terreni edificabili o edifici che possono essere oggetto di interventi dovrà essere improntato al rispetto delle regole in tema di conflitto di interessi oltre che al principio di buona fede. In caso di varianti si dovrà dare conto nei provvedimenti finali delle motivazioni che hanno portato al rilascio.</t>
  </si>
  <si>
    <t>rispetto a questo processo continua ad avere un ruolo essenziale "l'obbligo della motivazione provvedimentale". In particolare, 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</si>
  <si>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Questo processo può essere assimilato a quello sulle sanzioni del CDS qualora gli ausiliari del traffico siano dei dipendenti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</si>
  <si>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Rispetto al processo de quo, l'attenzione deve essere altissima sebbene le novità normative  che obbligano al ricorso al mercato elettronico e alla limitazione solo a determinate forniture di meccanismi semplificati di gara, sembrerebbero aver ridotto mo</t>
  </si>
  <si>
    <t>Le recenti novità che obbligano al ricorso al mercato elettronico e alla limitazione solo a determinate forniture di meccanismi semplificati di gara, sembrerebbero aver ridotto molto il rischio corruttivo. Risulta però necessaria, anche a campione, una p</t>
  </si>
  <si>
    <t>Rispetto a questo processo continua ad avere un ruolo essenziale "l'obbligo della motivazione provvedimentale". In particolare, in questo caso, oltre ai documenti di legge e a quanto previsto nella scheda n. 6, qui integralmente richiamato, si rende nece</t>
  </si>
  <si>
    <t>Rispetto a questo processo si auspica l'applicazione delle misure di cui alle schede 6 e 7. In più, visto che i processi di pianificazione generale hanno una durata temporale molto lunga, andrà tenuta memoria dei vari passaggi e in caso di "oggetti di pr</t>
  </si>
  <si>
    <t>Per completezza si è ritenuto di effettuare la mappatura del processo in esame. Tuttavia occorre precisare che presso questo Ente il Segretario Comunale non leva protesti.</t>
  </si>
  <si>
    <t>Rispetto a tale processo sono da individuare due direttive per la riduzione del rischio. La prima fa riferimento alla opportunità che gli agenti ed ausiliari chiamati ad  accertare  le violazioni del CDS  dovranno sempre operare almeno in coppia al fin d</t>
  </si>
  <si>
    <t>Il richio altissimo di fenomeni corruttivi oltre che il potenziale contenzioso, sottesi alla procedura in questione hanno portato questa amministrazione a prestare particolare attenzione al sistema di valutazione della performance.</t>
  </si>
  <si>
    <t>Le fattispecie in cui si concretizzano questi processi sono le più varie, ma diventano rilevanti ai fini dell'anticorruzione solo quando "si decidono" dilazioni, sconti, azzeramenti, rimodulazioni del debito ecc. In questi casi si dovrebbe produrre anche</t>
  </si>
  <si>
    <t>La misura più importante è inerente al processo di riscossione che deve essere progressivamente sempre più informatizzato e rendere automatico ogni passaggio, specie per quei tributi che vengono annullati, revocati o per i quali si decide di non proceder</t>
  </si>
  <si>
    <t>Rispetto all'abuso edilizio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</si>
  <si>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r>
      <t>Rispetto al processo in questione - per ragioni di completezza - è stata fatta la "mappatura", tuttavia  essendo di prosdssima attivazione presso l'Ente a procedura centralizzata della carta d'identità elettronica, è di tutta evidenza che "l'associazione delle impronte digitali" elimina pressoché totalmente ogni ipotesi corruttiva"</t>
    </r>
    <r>
      <rPr>
        <sz val="11"/>
        <color theme="1"/>
        <rFont val="Calibri"/>
        <family val="2"/>
        <scheme val="minor"/>
      </rPr>
      <t>.</t>
    </r>
  </si>
  <si>
    <t>Rispetto al processo in questione - per ragioni di completezza - è stata fatta la "mappatura", tuttavia  essendo di prosdssima attivazione presso l'Ente a procedura centralizzata della carta d'identità elettronica, è di tutta evidenza che "l'associazione delle impronte digitali" elimina pressoché totalmente ogni ipotesi corruttiva".</t>
  </si>
  <si>
    <t>Rispetto alla procedura in questione giova rilevare che per i servizi che comportano la corresponsione di contributi in denaro risulta doveroso fare  riferimento alle prescrizioni di cui alla scheda n. 8 sulla corresponisone dei benefici economici. Per i servizi che prevedono il ricovero in strutture o interventi similari, si dovranno utilizzare solo strutture accreditate secondo la normativa regionale e convenzionate con i servizi comunali e distrettuali.</t>
  </si>
  <si>
    <t>Valgono le stesse considerazioni contenute nella scheda n. 24 a cui si fa esplicito rinvio.</t>
  </si>
  <si>
    <t>Valgono le stesse considerazioni fatte  con la scheda n. 24  a cui si fa esplicito rinvio.</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</si>
  <si>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Andrà sempre tenuto conto della regolarità del soggiorno dei beneficiari in contatto costanete con lo sportello per l'immigrazione e l'ufficio stranieri della questura.</t>
  </si>
  <si>
    <r>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dovrà ponderare bene ogni scelta a riguardo, non perdendo mai di mira il rispetto dell'articolato normativo, vigente in materia. Pertanto, l'attenzione deve essere altissima sia in ordine alla scelta del</t>
    </r>
    <r>
      <rPr>
        <i/>
        <sz val="11"/>
        <color theme="1"/>
        <rFont val="Calibri"/>
        <family val="2"/>
        <scheme val="minor"/>
      </rPr>
      <t xml:space="preserve"> soggetto gestore  sia in ordine  alla modalità di assegnazione del servizio.</t>
    </r>
  </si>
  <si>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dovrà ponderare bene ogni scelta a riguardo, non perdendo mai di mira il rispetto dell'articolato normativo, vigente in materia. Pertanto, l'attenzione deve essere altissima sia in ordine alla scelta del soggetto gestore  sia in ordine  alla modalità di assegnazione del servizio.</t>
  </si>
  <si>
    <r>
      <t xml:space="preserve">Il processo merita particolare attenzione in  considerazione del fatto che questo comune  non si è si è  ancora  dotato di un protocollo elettronico con cui  vengono profilati i flussi documentali, le segnalazioni, anche quelle anonime o con secretazione del mittente. Tali segnalazioni, ad oggi,  non sono rintracciabili e non rendendo, pertanto,  evidente eventuali omissioni o fenomeni corruttivi. IE' auspicabile e doveroso che il Comune </t>
    </r>
    <r>
      <rPr>
        <i/>
        <u/>
        <sz val="11"/>
        <color theme="1"/>
        <rFont val="Calibri"/>
        <family val="2"/>
        <scheme val="minor"/>
      </rPr>
      <t xml:space="preserve"> si attivi per  l'acquisto di tale strumento.</t>
    </r>
  </si>
  <si>
    <t>Il processo merita particolare attenzione in  considerazione del fatto che questo comune  non si è si è  ancora  dotato di un protocollo elettronico con cui  vengono profilati i flussi documentali, le segnalazioni, anche quelle anonime o con secretazione del mittente. Tali segnalazioni, ad oggi,  non sono rintracciabili e non rendendo, pertanto,  evidente eventuali omissioni o fenomeni corruttivi. IE' auspicabile e doveroso che il Comune  si attivi per  l'acquisto di tale strumento.</t>
  </si>
  <si>
    <r>
      <t xml:space="preserve">Il forte controllo sociale derivato dalla forte esposizione del servizio all'atenzione di parenti e conoscenti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t>
    </r>
    <r>
      <rPr>
        <i/>
        <u/>
        <sz val="11"/>
        <color theme="1"/>
        <rFont val="Calibri"/>
        <family val="2"/>
        <scheme val="minor"/>
      </rPr>
      <t>[solo per gli enti che gestiscono i cimiteri in modo diverso dalla gestione diretta ]</t>
    </r>
    <r>
      <rPr>
        <sz val="11"/>
        <color theme="1"/>
        <rFont val="Calibri"/>
        <family val="2"/>
        <scheme val="minor"/>
      </rPr>
      <t xml:space="preserve"> ...dettagliare</t>
    </r>
  </si>
  <si>
    <t>Il forte controllo sociale derivato dalla forte esposizione del servizio all'atenzione di parenti e conoscenti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t>
  </si>
  <si>
    <t>Provincia di Varese</t>
  </si>
  <si>
    <t>Comune di  Marzio</t>
  </si>
  <si>
    <t>A chi riscontra omissioni, imprecisioni o errori è richiesto di segnalarlo all’indirizzo PEC istituzionale che è: comune.marzio@pec.regione lombardia.it. La Nota è  indirizzata  al al Segretario Comunale,  Avv. Giovani Curaba.</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</si>
</sst>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i/>
      <sz val="10"/>
      <color rgb="FFFF0000"/>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i/>
      <u/>
      <sz val="11"/>
      <color theme="1"/>
      <name val="Calibri"/>
      <family val="2"/>
      <scheme val="minor"/>
    </font>
    <font>
      <sz val="11"/>
      <color theme="0"/>
      <name val="Calibri"/>
      <family val="2"/>
      <scheme val="minor"/>
    </font>
    <font>
      <i/>
      <sz val="11"/>
      <color theme="1"/>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21">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30" fillId="6" borderId="4" xfId="1" applyFont="1" applyFill="1" applyBorder="1" applyAlignment="1">
      <alignment horizontal="left" vertical="center" wrapText="1"/>
    </xf>
    <xf numFmtId="2" fontId="0" fillId="0" borderId="0" xfId="0" applyNumberFormat="1" applyAlignment="1">
      <alignment horizontal="center" wrapText="1"/>
    </xf>
    <xf numFmtId="0" fontId="29" fillId="8" borderId="0" xfId="0" applyFont="1" applyFill="1"/>
    <xf numFmtId="2" fontId="28"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0" fillId="0" borderId="0" xfId="0" applyFont="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9" fillId="8" borderId="0" xfId="0" applyFont="1" applyFill="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2" fontId="20" fillId="0" borderId="0" xfId="0" applyNumberFormat="1" applyFont="1" applyAlignment="1">
      <alignment horizontal="center" vertical="center"/>
    </xf>
    <xf numFmtId="2" fontId="33" fillId="0" borderId="0" xfId="0" applyNumberFormat="1" applyFont="1"/>
    <xf numFmtId="0" fontId="0" fillId="0" borderId="0" xfId="0" applyAlignment="1" applyProtection="1">
      <alignment wrapText="1"/>
      <protection locked="0"/>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26" fillId="6" borderId="30"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31"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7"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915">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powerPivotData" Target="model/item.data"/><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552450</xdr:rowOff>
    </xdr:to>
    <xdr:sp macro="" textlink="">
      <xdr:nvSpPr>
        <xdr:cNvPr id="2" name="Rettangolo 1"/>
        <xdr:cNvSpPr/>
      </xdr:nvSpPr>
      <xdr:spPr>
        <a:xfrm>
          <a:off x="8058147" y="266701"/>
          <a:ext cx="2057403" cy="19716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twoCellAnchor>
    <xdr:from>
      <xdr:col>5</xdr:col>
      <xdr:colOff>1257297</xdr:colOff>
      <xdr:row>1</xdr:row>
      <xdr:rowOff>76201</xdr:rowOff>
    </xdr:from>
    <xdr:to>
      <xdr:col>27</xdr:col>
      <xdr:colOff>28575</xdr:colOff>
      <xdr:row>4</xdr:row>
      <xdr:rowOff>400051</xdr:rowOff>
    </xdr:to>
    <xdr:sp macro="" textlink="">
      <xdr:nvSpPr>
        <xdr:cNvPr id="3" name="Rettangolo 2"/>
        <xdr:cNvSpPr/>
      </xdr:nvSpPr>
      <xdr:spPr>
        <a:xfrm>
          <a:off x="10210797" y="276226"/>
          <a:ext cx="2057403" cy="18097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Attenzione:</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Alcune delle misure per la riduzione del rischio proposte hanno delle parti variabili che richiedono una parsonalizzazione da parte dell'Ente.</a:t>
          </a:r>
          <a:r>
            <a:rPr lang="it-IT" sz="1200" b="1" baseline="0">
              <a:solidFill>
                <a:sysClr val="windowText" lastClr="000000"/>
              </a:solidFill>
              <a:effectLst/>
              <a:latin typeface="+mn-lt"/>
              <a:ea typeface="+mn-ea"/>
              <a:cs typeface="+mn-cs"/>
            </a:rPr>
            <a:t> Nello specifico:</a:t>
          </a:r>
          <a:endParaRPr lang="it-IT" sz="12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23</a:t>
          </a:r>
          <a:r>
            <a:rPr lang="it-IT" sz="1200" b="1" baseline="0">
              <a:solidFill>
                <a:sysClr val="windowText" lastClr="000000"/>
              </a:solidFill>
              <a:effectLst/>
              <a:latin typeface="+mn-lt"/>
              <a:ea typeface="+mn-ea"/>
              <a:cs typeface="+mn-cs"/>
            </a:rPr>
            <a:t>-24-25-26-27-28-29-32-40</a:t>
          </a:r>
          <a:endParaRPr lang="it-IT"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schede per la valutazione del rischio</a:t>
          </a:r>
        </a:p>
        <a:p>
          <a:pPr algn="ctr" rtl="0">
            <a:defRPr sz="1000"/>
          </a:pPr>
          <a:endParaRPr lang="it-IT" sz="1100" b="0" i="1" u="none" strike="noStrike" baseline="0">
            <a:solidFill>
              <a:srgbClr val="000000"/>
            </a:solidFill>
            <a:latin typeface="Arial"/>
            <a:cs typeface="Arial"/>
          </a:endParaRPr>
        </a:p>
      </xdr:txBody>
    </xdr:sp>
    <xdr:clientData/>
  </xdr:twoCellAnchor>
  <xdr:twoCellAnchor>
    <xdr:from>
      <xdr:col>7</xdr:col>
      <xdr:colOff>70994</xdr:colOff>
      <xdr:row>18</xdr:row>
      <xdr:rowOff>14200</xdr:rowOff>
    </xdr:from>
    <xdr:to>
      <xdr:col>8</xdr:col>
      <xdr:colOff>986045</xdr:colOff>
      <xdr:row>27</xdr:row>
      <xdr:rowOff>13608</xdr:rowOff>
    </xdr:to>
    <xdr:sp macro="" textlink="">
      <xdr:nvSpPr>
        <xdr:cNvPr id="4" name="Rettangolo 3"/>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7</xdr:row>
      <xdr:rowOff>779370</xdr:rowOff>
    </xdr:to>
    <xdr:sp macro="" textlink="">
      <xdr:nvSpPr>
        <xdr:cNvPr id="5" name="Rettangolo 4"/>
        <xdr:cNvSpPr/>
      </xdr:nvSpPr>
      <xdr:spPr>
        <a:xfrm>
          <a:off x="11767858" y="2181226"/>
          <a:ext cx="2168526" cy="175091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saveData="0" refreshedBy="Riccardo Moraldi" refreshedDate="43054.382127199075" createdVersion="5" refreshedVersion="5" minRefreshableVersion="3" recordCount="53">
  <cacheSource type="worksheet">
    <worksheetSource ref="G11:J64" sheet="Indice Schede"/>
  </cacheSource>
  <cacheFields count="4">
    <cacheField name="Procedimento o sottoprocedimento a rischio" numFmtId="0">
      <sharedItems count="49">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haredItems>
    </cacheField>
    <cacheField name="Probabilità" numFmtId="2">
      <sharedItems containsMixedTypes="1" containsNumber="1" minValue="1.1666666666666667" maxValue="4" count="18">
        <n v="2.5"/>
        <n v="2"/>
        <n v="3.5"/>
        <n v="2.3333333333333335"/>
        <n v="2.8333333333333335"/>
        <n v="3"/>
        <n v="1.8333333333333333"/>
        <n v="4"/>
        <n v="3.8333333333333335"/>
        <n v="2.1666666666666665"/>
        <n v="3.3333333333333335"/>
        <n v="3.1666666666666665"/>
        <n v="2.6666666666666665"/>
        <n v="3.6666666666666665"/>
        <n v="1.1666666666666667"/>
        <n v="1.3333333333333333"/>
        <n v="1.6666666666666667"/>
        <s v="Processo non sottoposto a mappatura e valutazione del rischio"/>
      </sharedItems>
    </cacheField>
    <cacheField name="Impatto" numFmtId="2">
      <sharedItems containsMixedTypes="1" containsNumber="1" minValue="0.75" maxValue="2.25" count="7">
        <n v="1.5"/>
        <n v="1.25"/>
        <n v="1.75"/>
        <n v="1"/>
        <n v="2.25"/>
        <n v="0.75"/>
        <s v=""/>
      </sharedItems>
    </cacheField>
    <cacheField name="Rischio" numFmtId="2">
      <sharedItems containsMixedTypes="1" containsNumber="1" minValue="0.875" maxValue="7" count="31">
        <n v="3.75"/>
        <n v="2.5"/>
        <n v="5.25"/>
        <n v="2.916666666666667"/>
        <n v="4.25"/>
        <n v="7"/>
        <n v="6.7083333333333339"/>
        <n v="3.5"/>
        <n v="3.7916666666666665"/>
        <n v="2.1666666666666665"/>
        <n v="3.3333333333333335"/>
        <n v="3.958333333333333"/>
        <n v="4.791666666666667"/>
        <n v="2.6666666666666665"/>
        <n v="4.125"/>
        <n v="3.541666666666667"/>
        <n v="4.166666666666667"/>
        <n v="2"/>
        <n v="4.375"/>
        <n v="4.583333333333333"/>
        <n v="0.875"/>
        <n v="3.125"/>
        <n v="3.333333333333333"/>
        <n v="2.333333333333333"/>
        <n v="1.6666666666666665"/>
        <n v="5.8333333333333339"/>
        <n v="3.208333333333333"/>
        <n v="1.5"/>
        <n v="1.6666666666666667"/>
        <n v="4.75"/>
        <s v=""/>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Jò" refreshedDate="43136.816911921298" createdVersion="5" refreshedVersion="5" minRefreshableVersion="3" recordCount="53">
  <cacheSource type="worksheet">
    <worksheetSource ref="U11:V64" sheet="Indice Schede"/>
  </cacheSource>
  <cacheFields count="2">
    <cacheField name="Processo analizzato" numFmtId="0">
      <sharedItems count="50">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 v="46 - Vigilanza sulla circolazione e la sosta" u="1"/>
      </sharedItems>
    </cacheField>
    <cacheField name="Misure per la riduzione del rischio" numFmtId="0">
      <sharedItems count="61" longText="1">
        <s v="Rispetto al processo in questione vengono individuati due fattori di rischio corruttivo: il primo è   legato alla rilevanza esterna del processo mentre il secondo è legato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nel processo, oggetto di analisi con la presente scheda il rischio è minore. tale conclusione dipende sia dal  maggiore controllo interno sia da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 questo processo occorre in modo scrupoloso attenersi alle norme di legge vigenti in ordine alle procedura di assegnazione  (in particolare, art. 7,, del D.Lgs. 30/03/2001, n. 165 e ss.mm.ii.) oltre ovviamente che   delle limitazione della spesa. Questo processo può nascondere una certa pericolosità corruttiva in relazione alle valutazioni di merito che, in via preliminare hanno dete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In ogni caso, i provvedimenti di assegnazione degli incarichi devono essere congruamente motivati."/>
        <s v="rispetto al processo de quo, l'attenzione deve essere altissima sebbene le novità normative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L'accesso agli uffici dei progettisti professionisti, degli impresari edili e dei proprietari di terreni edificabili o edifici che possono essere oggetto di interventi dovrà essere improntato al rispetto delle regole in tema di conflitto di interessi oltre che al principio di buona fede. In caso di varianti si dovrà dare conto nei provvedimenti finali delle motivazioni che hanno portato al rilascio."/>
        <s v="rispetto a questo processo continua ad avere un ruolo essenziale &quot;l'obbligo della motivazione provvedimentale&quot;. In particolare, 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Per completezza si è ritenuto di effettuare la mappatura del processo in esame. Tuttavia occorre precisare che presso questo Ente il Segretario Comunale non leva protesti."/>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Rispetto all'abuso edilizio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Il richio altissimo di fenomeni corruttivi oltre che il potenziale contenzioso, sottesi alla procedura in questione hanno portato questa amministrazione a prestare particolare attenzione al sistema di valutazione della performance."/>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s v="Rispetto al processo in questione - per ragioni di completezza - è stata fatta la &quot;mappatura&quot;, tuttavia  essendo di prosdssima attivazione presso l'Ente a procedura centralizzata della carta d'identità elettronica, è di tutta evidenza che &quot;l'associazione delle impronte digitali&quot; elimina pressoché totalmente ogni ipotesi corruttiva&quot;."/>
        <s v="Rispetto alla procedura in questione giova rilevare che per i servizi che comportano la corresponsione di contributi in denaro risulta doveroso fare  riferimento alle prescrizioni di cui alla scheda n. 8 sulla corresponisone dei benefici economici. Per i servizi che prevedono il ricovero in strutture o interventi similari, si dovranno utilizzare solo strutture accreditate secondo la normativa regionale e convenzionate con i servizi comunali e distrettuali."/>
        <s v="Valgono le stesse considerazioni fatte  con la scheda n. 24  a cui si fa esplicito rinvio."/>
        <s v="Valgono le stesse considerazioni contenute nella scheda n. 24 a cui si fa esplicito rinvio."/>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Andrà sempre tenuto conto della regolarità del soggiorno dei beneficiari in contatto costane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dovrà ponderare bene ogni scelta a riguardo, non perdendo mai di mira il rispetto dell'articolato normativo, vigente in materia. Pertanto, l'attenzione deve essere altissima sia in ordine alla scelta del soggetto gestore  sia in ordine  alla modalità di assegnazione del servizio."/>
        <s v="Non si registrano pericoli corruttivi anche perché questo ente si è dotato del protocollo elettronico con profilatura dei flussi."/>
        <s v="Non si registrano pericoli corruttivi anche perché questo ente si è dotato di un manuale di gestione documentale che, unitamente al protocollo elettronico, determina una profilatura dei flussi documentali."/>
        <s v="Il forte controllo sociale derivato dalla forte esposizione del servizio all'atenzione di parenti e conos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s v="Oltre a quanto indicato nella scheda precedente per quanto riguarda questa fattispecie si ritiene necessario adoattre un apposito regolamento e l'eventuale assegnazione di nuove tombe andrà fatta con apposito procedimento ad evidenza pubblica."/>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Vanno previste vendite di beni mobili ed immobili solo se previste in appositi bandi con tutte le regole necessarie o con regolamenti che comunque prevedano un coinvolgimento di diversi soggetti."/>
        <s v="Non si ritiene necessario adottare misure particolari"/>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s v="Il processo merita particolare attenzione in  considerazione del fatto che questo comune  non si è si è  ancora  dotato di un protocollo elettronico con cui  vengono profilati i flussi documentali, le segnalazioni, anche quelle anonime o con secretazione del mittente. Tali segnalazioni, ad oggi,  non sono rintracciabili e non rendendo, pertanto,  evidente eventuali omissioni o fenomeni corruttivi. IE' auspicabile e doveroso che il Comune  si attivi per  l'acquisto di tale strumento."/>
        <s v="La leva militare al momento è sospesa, anche se in realtà le liste devono ancora essere compilate. Non esistono fattispecie teoriche di corruzione in questo campo."/>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e graduatorie per l'assegnazione degli alloggi popolari dovranno essere redatte esclusivamente da soggetti terzi rispetto ai dipendenti dell'ufficio. Ci si rivolga prioritariamente alle prestazioni di esperti di comuni e agenzie autonome."/>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s v="Questo processo può essere assimilato a quello sulle sanzioni del CDS qualora gli ausiliari del traffico siano dei dipenden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u="1"/>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u="1"/>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u="1"/>
        <s v="Il richio altissimo di fenomeni corruttivi oltre che il potenziale contenzionso, sottesi alla procedura in questione hanno portato questa amministrazione a prestare particolare attenzione al sistema di valutazione della performance." u="1"/>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u="1"/>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u="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u="1"/>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u="1"/>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u="1"/>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u="1"/>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u="1"/>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u="1"/>
        <s v="Quando il segretario esercita questa funzione, lo fa sempre alla presenza di un suo collaboratore che sia in grado in ogni momento di testimoniare dell'integrità dei suoi comportamenti. " u="1"/>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u="1"/>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u="1"/>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x v="0"/>
    <x v="0"/>
  </r>
  <r>
    <x v="1"/>
    <x v="1"/>
  </r>
  <r>
    <x v="2"/>
    <x v="2"/>
  </r>
  <r>
    <x v="3"/>
    <x v="3"/>
  </r>
  <r>
    <x v="4"/>
    <x v="4"/>
  </r>
  <r>
    <x v="5"/>
    <x v="5"/>
  </r>
  <r>
    <x v="6"/>
    <x v="6"/>
  </r>
  <r>
    <x v="7"/>
    <x v="7"/>
  </r>
  <r>
    <x v="8"/>
    <x v="8"/>
  </r>
  <r>
    <x v="9"/>
    <x v="8"/>
  </r>
  <r>
    <x v="10"/>
    <x v="9"/>
  </r>
  <r>
    <x v="11"/>
    <x v="10"/>
  </r>
  <r>
    <x v="12"/>
    <x v="11"/>
  </r>
  <r>
    <x v="13"/>
    <x v="12"/>
  </r>
  <r>
    <x v="14"/>
    <x v="13"/>
  </r>
  <r>
    <x v="15"/>
    <x v="14"/>
  </r>
  <r>
    <x v="16"/>
    <x v="15"/>
  </r>
  <r>
    <x v="17"/>
    <x v="16"/>
  </r>
  <r>
    <x v="18"/>
    <x v="17"/>
  </r>
  <r>
    <x v="19"/>
    <x v="17"/>
  </r>
  <r>
    <x v="20"/>
    <x v="18"/>
  </r>
  <r>
    <x v="21"/>
    <x v="19"/>
  </r>
  <r>
    <x v="22"/>
    <x v="20"/>
  </r>
  <r>
    <x v="23"/>
    <x v="21"/>
  </r>
  <r>
    <x v="24"/>
    <x v="22"/>
  </r>
  <r>
    <x v="25"/>
    <x v="23"/>
  </r>
  <r>
    <x v="26"/>
    <x v="23"/>
  </r>
  <r>
    <x v="27"/>
    <x v="24"/>
  </r>
  <r>
    <x v="28"/>
    <x v="25"/>
  </r>
  <r>
    <x v="29"/>
    <x v="26"/>
  </r>
  <r>
    <x v="30"/>
    <x v="27"/>
  </r>
  <r>
    <x v="31"/>
    <x v="28"/>
  </r>
  <r>
    <x v="32"/>
    <x v="29"/>
  </r>
  <r>
    <x v="33"/>
    <x v="30"/>
  </r>
  <r>
    <x v="34"/>
    <x v="31"/>
  </r>
  <r>
    <x v="35"/>
    <x v="32"/>
  </r>
  <r>
    <x v="36"/>
    <x v="33"/>
  </r>
  <r>
    <x v="37"/>
    <x v="33"/>
  </r>
  <r>
    <x v="38"/>
    <x v="34"/>
  </r>
  <r>
    <x v="39"/>
    <x v="35"/>
  </r>
  <r>
    <x v="40"/>
    <x v="36"/>
  </r>
  <r>
    <x v="41"/>
    <x v="37"/>
  </r>
  <r>
    <x v="42"/>
    <x v="38"/>
  </r>
  <r>
    <x v="43"/>
    <x v="39"/>
  </r>
  <r>
    <x v="44"/>
    <x v="40"/>
  </r>
  <r>
    <x v="45"/>
    <x v="41"/>
  </r>
  <r>
    <x v="46"/>
    <x v="42"/>
  </r>
  <r>
    <x v="47"/>
    <x v="43"/>
  </r>
  <r>
    <x v="48"/>
    <x v="44"/>
  </r>
  <r>
    <x v="48"/>
    <x v="44"/>
  </r>
  <r>
    <x v="48"/>
    <x v="44"/>
  </r>
  <r>
    <x v="48"/>
    <x v="44"/>
  </r>
  <r>
    <x v="48"/>
    <x v="4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ella_pivot1" cacheId="0" applyNumberFormats="0" applyBorderFormats="0" applyFontFormats="0" applyPatternFormats="0" applyAlignmentFormats="0" applyWidthHeightFormats="1" dataCaption="Valori" missingCaption=" " updatedVersion="5" minRefreshableVersion="3" showDrill="0" showDataTips="0" enableDrill="0" rowGrandTotals="0" colGrandTotals="0" createdVersion="5" indent="0" showHeaders="0" compact="0" compactData="0" multipleFieldFilters="0" fieldListSortAscending="1">
  <location ref="B20:E68" firstHeaderRow="0" firstDataRow="0" firstDataCol="4"/>
  <pivotFields count="4">
    <pivotField axis="axisRow" compact="0" outline="0" showAll="0" defaultSubtotal="0">
      <items count="49">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 axis="axisRow" compact="0" outline="0" showAll="0" defaultSubtotal="0">
      <items count="18">
        <item x="14"/>
        <item x="15"/>
        <item x="16"/>
        <item x="6"/>
        <item x="1"/>
        <item x="9"/>
        <item x="3"/>
        <item x="0"/>
        <item x="12"/>
        <item x="4"/>
        <item x="5"/>
        <item x="11"/>
        <item x="10"/>
        <item x="2"/>
        <item x="13"/>
        <item x="8"/>
        <item x="7"/>
        <item x="17"/>
      </items>
    </pivotField>
    <pivotField axis="axisRow" compact="0" outline="0" showAll="0" defaultSubtotal="0">
      <items count="7">
        <item x="5"/>
        <item x="3"/>
        <item x="1"/>
        <item x="0"/>
        <item x="2"/>
        <item x="4"/>
        <item x="6"/>
      </items>
    </pivotField>
    <pivotField axis="axisRow" compact="0" outline="0" showAll="0" defaultSubtotal="0">
      <items count="31">
        <item x="20"/>
        <item x="27"/>
        <item x="24"/>
        <item x="28"/>
        <item x="17"/>
        <item x="9"/>
        <item x="23"/>
        <item x="1"/>
        <item x="13"/>
        <item x="3"/>
        <item x="21"/>
        <item x="26"/>
        <item x="22"/>
        <item x="10"/>
        <item x="7"/>
        <item x="15"/>
        <item x="0"/>
        <item x="8"/>
        <item x="11"/>
        <item x="14"/>
        <item x="16"/>
        <item x="4"/>
        <item x="18"/>
        <item x="19"/>
        <item x="29"/>
        <item x="12"/>
        <item x="2"/>
        <item x="25"/>
        <item x="6"/>
        <item x="5"/>
        <item x="30"/>
      </items>
    </pivotField>
  </pivotFields>
  <rowFields count="4">
    <field x="0"/>
    <field x="1"/>
    <field x="2"/>
    <field x="3"/>
  </rowFields>
  <rowItems count="49">
    <i>
      <x/>
      <x v="17"/>
      <x v="6"/>
      <x v="30"/>
    </i>
    <i>
      <x v="1"/>
      <x v="7"/>
      <x v="3"/>
      <x v="16"/>
    </i>
    <i>
      <x v="2"/>
      <x v="4"/>
      <x v="2"/>
      <x v="7"/>
    </i>
    <i>
      <x v="3"/>
      <x v="13"/>
      <x v="3"/>
      <x v="26"/>
    </i>
    <i>
      <x v="4"/>
      <x v="6"/>
      <x v="2"/>
      <x v="9"/>
    </i>
    <i>
      <x v="5"/>
      <x v="9"/>
      <x v="3"/>
      <x v="21"/>
    </i>
    <i>
      <x v="6"/>
      <x v="6"/>
      <x v="2"/>
      <x v="9"/>
    </i>
    <i>
      <x v="7"/>
      <x v="10"/>
      <x v="2"/>
      <x v="16"/>
    </i>
    <i>
      <x v="8"/>
      <x v="3"/>
      <x v="3"/>
      <x v="16"/>
    </i>
    <i>
      <x v="9"/>
      <x v="16"/>
      <x v="4"/>
      <x v="29"/>
    </i>
    <i>
      <x v="10"/>
      <x v="15"/>
      <x v="4"/>
      <x v="28"/>
    </i>
    <i>
      <x v="11"/>
      <x v="4"/>
      <x v="4"/>
      <x v="14"/>
    </i>
    <i>
      <x v="12"/>
      <x v="5"/>
      <x v="4"/>
      <x v="17"/>
    </i>
    <i>
      <x v="13"/>
      <x v="5"/>
      <x v="1"/>
      <x v="5"/>
    </i>
    <i>
      <x v="14"/>
      <x v="12"/>
      <x v="1"/>
      <x v="13"/>
    </i>
    <i>
      <x v="15"/>
      <x v="11"/>
      <x v="2"/>
      <x v="18"/>
    </i>
    <i>
      <x v="16"/>
      <x v="15"/>
      <x v="2"/>
      <x v="25"/>
    </i>
    <i>
      <x v="17"/>
      <x v="8"/>
      <x v="1"/>
      <x v="8"/>
    </i>
    <i>
      <x v="18"/>
      <x v="3"/>
      <x v="5"/>
      <x v="19"/>
    </i>
    <i>
      <x v="19"/>
      <x v="5"/>
      <x v="1"/>
      <x v="5"/>
    </i>
    <i>
      <x v="20"/>
      <x v="9"/>
      <x v="2"/>
      <x v="15"/>
    </i>
    <i>
      <x v="21"/>
      <x v="12"/>
      <x v="2"/>
      <x v="20"/>
    </i>
    <i>
      <x v="22"/>
      <x v="5"/>
      <x v="1"/>
      <x v="5"/>
    </i>
    <i>
      <x v="23"/>
      <x v="4"/>
      <x v="1"/>
      <x v="4"/>
    </i>
    <i>
      <x v="24"/>
      <x v="13"/>
      <x v="2"/>
      <x v="22"/>
    </i>
    <i>
      <x v="25"/>
      <x v="13"/>
      <x v="2"/>
      <x v="22"/>
    </i>
    <i>
      <x v="26"/>
      <x v="13"/>
      <x v="2"/>
      <x v="22"/>
    </i>
    <i>
      <x v="27"/>
      <x v="13"/>
      <x v="2"/>
      <x v="22"/>
    </i>
    <i>
      <x v="28"/>
      <x v="13"/>
      <x v="2"/>
      <x v="22"/>
    </i>
    <i>
      <x v="29"/>
      <x v="14"/>
      <x v="2"/>
      <x v="23"/>
    </i>
    <i>
      <x v="30"/>
      <x/>
      <x/>
      <x/>
    </i>
    <i>
      <x v="31"/>
      <x/>
      <x/>
      <x/>
    </i>
    <i>
      <x v="32"/>
      <x v="5"/>
      <x v="1"/>
      <x v="5"/>
    </i>
    <i>
      <x v="33"/>
      <x v="7"/>
      <x v="2"/>
      <x v="10"/>
    </i>
    <i>
      <x v="34"/>
      <x v="10"/>
      <x v="2"/>
      <x v="16"/>
    </i>
    <i>
      <x v="35"/>
      <x v="8"/>
      <x v="2"/>
      <x v="12"/>
    </i>
    <i>
      <x v="36"/>
      <x v="7"/>
      <x v="2"/>
      <x v="10"/>
    </i>
    <i>
      <x v="37"/>
      <x v="1"/>
      <x v="4"/>
      <x v="6"/>
    </i>
    <i>
      <x v="38"/>
      <x v="1"/>
      <x v="2"/>
      <x v="2"/>
    </i>
    <i>
      <x v="39"/>
      <x v="12"/>
      <x v="4"/>
      <x v="27"/>
    </i>
    <i>
      <x v="40"/>
      <x v="3"/>
      <x v="4"/>
      <x v="11"/>
    </i>
    <i>
      <x v="41"/>
      <x/>
      <x/>
      <x/>
    </i>
    <i>
      <x v="42"/>
      <x v="4"/>
      <x/>
      <x v="1"/>
    </i>
    <i>
      <x v="43"/>
      <x v="8"/>
      <x/>
      <x v="4"/>
    </i>
    <i>
      <x v="44"/>
      <x v="8"/>
      <x v="2"/>
      <x v="12"/>
    </i>
    <i>
      <x v="45"/>
      <x v="2"/>
      <x v="1"/>
      <x v="3"/>
    </i>
    <i>
      <x v="46"/>
      <x v="7"/>
      <x v="2"/>
      <x v="10"/>
    </i>
    <i>
      <x v="47"/>
      <x v="11"/>
      <x v="3"/>
      <x v="24"/>
    </i>
    <i>
      <x v="48"/>
      <x v="10"/>
      <x v="2"/>
      <x v="16"/>
    </i>
  </rowItems>
  <colItems count="1">
    <i/>
  </colItems>
  <formats count="120">
    <format dxfId="911">
      <pivotArea dataOnly="0" labelOnly="1" outline="0" fieldPosition="0">
        <references count="2">
          <reference field="0" count="1" selected="0">
            <x v="0"/>
          </reference>
          <reference field="1" count="1">
            <x v="17"/>
          </reference>
        </references>
      </pivotArea>
    </format>
    <format dxfId="910">
      <pivotArea dataOnly="0" labelOnly="1" outline="0" fieldPosition="0">
        <references count="2">
          <reference field="0" count="1" selected="0">
            <x v="0"/>
          </reference>
          <reference field="1" count="1">
            <x v="17"/>
          </reference>
        </references>
      </pivotArea>
    </format>
    <format dxfId="909">
      <pivotArea dataOnly="0" labelOnly="1" outline="0" fieldPosition="0">
        <references count="3">
          <reference field="0" count="1" selected="0">
            <x v="0"/>
          </reference>
          <reference field="1" count="1" selected="0">
            <x v="17"/>
          </reference>
          <reference field="2" count="1">
            <x v="6"/>
          </reference>
        </references>
      </pivotArea>
    </format>
    <format dxfId="908">
      <pivotArea dataOnly="0" labelOnly="1" outline="0" fieldPosition="0">
        <references count="4">
          <reference field="0" count="1" selected="0">
            <x v="0"/>
          </reference>
          <reference field="1" count="1" selected="0">
            <x v="17"/>
          </reference>
          <reference field="2" count="1" selected="0">
            <x v="6"/>
          </reference>
          <reference field="3" count="1">
            <x v="30"/>
          </reference>
        </references>
      </pivotArea>
    </format>
    <format dxfId="907">
      <pivotArea dataOnly="0" labelOnly="1" outline="0" fieldPosition="0">
        <references count="2">
          <reference field="0" count="1" selected="0">
            <x v="1"/>
          </reference>
          <reference field="1" count="1">
            <x v="7"/>
          </reference>
        </references>
      </pivotArea>
    </format>
    <format dxfId="906">
      <pivotArea dataOnly="0" labelOnly="1" outline="0" fieldPosition="0">
        <references count="2">
          <reference field="0" count="1" selected="0">
            <x v="2"/>
          </reference>
          <reference field="1" count="1">
            <x v="4"/>
          </reference>
        </references>
      </pivotArea>
    </format>
    <format dxfId="905">
      <pivotArea dataOnly="0" labelOnly="1" outline="0" fieldPosition="0">
        <references count="2">
          <reference field="0" count="1" selected="0">
            <x v="3"/>
          </reference>
          <reference field="1" count="1">
            <x v="13"/>
          </reference>
        </references>
      </pivotArea>
    </format>
    <format dxfId="904">
      <pivotArea dataOnly="0" labelOnly="1" outline="0" fieldPosition="0">
        <references count="2">
          <reference field="0" count="1" selected="0">
            <x v="4"/>
          </reference>
          <reference field="1" count="1">
            <x v="6"/>
          </reference>
        </references>
      </pivotArea>
    </format>
    <format dxfId="903">
      <pivotArea dataOnly="0" labelOnly="1" outline="0" fieldPosition="0">
        <references count="2">
          <reference field="0" count="1" selected="0">
            <x v="5"/>
          </reference>
          <reference field="1" count="1">
            <x v="9"/>
          </reference>
        </references>
      </pivotArea>
    </format>
    <format dxfId="902">
      <pivotArea dataOnly="0" labelOnly="1" outline="0" fieldPosition="0">
        <references count="2">
          <reference field="0" count="1" selected="0">
            <x v="6"/>
          </reference>
          <reference field="1" count="1">
            <x v="6"/>
          </reference>
        </references>
      </pivotArea>
    </format>
    <format dxfId="901">
      <pivotArea dataOnly="0" labelOnly="1" outline="0" fieldPosition="0">
        <references count="2">
          <reference field="0" count="1" selected="0">
            <x v="7"/>
          </reference>
          <reference field="1" count="1">
            <x v="10"/>
          </reference>
        </references>
      </pivotArea>
    </format>
    <format dxfId="900">
      <pivotArea dataOnly="0" labelOnly="1" outline="0" fieldPosition="0">
        <references count="2">
          <reference field="0" count="1" selected="0">
            <x v="8"/>
          </reference>
          <reference field="1" count="1">
            <x v="3"/>
          </reference>
        </references>
      </pivotArea>
    </format>
    <format dxfId="899">
      <pivotArea dataOnly="0" labelOnly="1" outline="0" fieldPosition="0">
        <references count="2">
          <reference field="0" count="1" selected="0">
            <x v="9"/>
          </reference>
          <reference field="1" count="1">
            <x v="16"/>
          </reference>
        </references>
      </pivotArea>
    </format>
    <format dxfId="898">
      <pivotArea dataOnly="0" labelOnly="1" outline="0" fieldPosition="0">
        <references count="2">
          <reference field="0" count="1" selected="0">
            <x v="10"/>
          </reference>
          <reference field="1" count="1">
            <x v="15"/>
          </reference>
        </references>
      </pivotArea>
    </format>
    <format dxfId="897">
      <pivotArea dataOnly="0" labelOnly="1" outline="0" fieldPosition="0">
        <references count="2">
          <reference field="0" count="1" selected="0">
            <x v="11"/>
          </reference>
          <reference field="1" count="1">
            <x v="4"/>
          </reference>
        </references>
      </pivotArea>
    </format>
    <format dxfId="896">
      <pivotArea dataOnly="0" labelOnly="1" outline="0" fieldPosition="0">
        <references count="2">
          <reference field="0" count="1" selected="0">
            <x v="12"/>
          </reference>
          <reference field="1" count="1">
            <x v="5"/>
          </reference>
        </references>
      </pivotArea>
    </format>
    <format dxfId="895">
      <pivotArea dataOnly="0" labelOnly="1" outline="0" fieldPosition="0">
        <references count="2">
          <reference field="0" count="1" selected="0">
            <x v="14"/>
          </reference>
          <reference field="1" count="1">
            <x v="12"/>
          </reference>
        </references>
      </pivotArea>
    </format>
    <format dxfId="894">
      <pivotArea dataOnly="0" labelOnly="1" outline="0" fieldPosition="0">
        <references count="2">
          <reference field="0" count="1" selected="0">
            <x v="15"/>
          </reference>
          <reference field="1" count="1">
            <x v="11"/>
          </reference>
        </references>
      </pivotArea>
    </format>
    <format dxfId="893">
      <pivotArea dataOnly="0" labelOnly="1" outline="0" fieldPosition="0">
        <references count="2">
          <reference field="0" count="1" selected="0">
            <x v="16"/>
          </reference>
          <reference field="1" count="1">
            <x v="15"/>
          </reference>
        </references>
      </pivotArea>
    </format>
    <format dxfId="892">
      <pivotArea dataOnly="0" labelOnly="1" outline="0" fieldPosition="0">
        <references count="2">
          <reference field="0" count="1" selected="0">
            <x v="17"/>
          </reference>
          <reference field="1" count="1">
            <x v="8"/>
          </reference>
        </references>
      </pivotArea>
    </format>
    <format dxfId="891">
      <pivotArea dataOnly="0" labelOnly="1" outline="0" fieldPosition="0">
        <references count="2">
          <reference field="0" count="1" selected="0">
            <x v="18"/>
          </reference>
          <reference field="1" count="1">
            <x v="3"/>
          </reference>
        </references>
      </pivotArea>
    </format>
    <format dxfId="890">
      <pivotArea dataOnly="0" labelOnly="1" outline="0" fieldPosition="0">
        <references count="2">
          <reference field="0" count="1" selected="0">
            <x v="19"/>
          </reference>
          <reference field="1" count="1">
            <x v="5"/>
          </reference>
        </references>
      </pivotArea>
    </format>
    <format dxfId="889">
      <pivotArea dataOnly="0" labelOnly="1" outline="0" fieldPosition="0">
        <references count="2">
          <reference field="0" count="1" selected="0">
            <x v="20"/>
          </reference>
          <reference field="1" count="1">
            <x v="9"/>
          </reference>
        </references>
      </pivotArea>
    </format>
    <format dxfId="888">
      <pivotArea dataOnly="0" labelOnly="1" outline="0" fieldPosition="0">
        <references count="2">
          <reference field="0" count="1" selected="0">
            <x v="21"/>
          </reference>
          <reference field="1" count="1">
            <x v="12"/>
          </reference>
        </references>
      </pivotArea>
    </format>
    <format dxfId="887">
      <pivotArea dataOnly="0" labelOnly="1" outline="0" fieldPosition="0">
        <references count="2">
          <reference field="0" count="1" selected="0">
            <x v="22"/>
          </reference>
          <reference field="1" count="1">
            <x v="5"/>
          </reference>
        </references>
      </pivotArea>
    </format>
    <format dxfId="886">
      <pivotArea dataOnly="0" labelOnly="1" outline="0" fieldPosition="0">
        <references count="2">
          <reference field="0" count="1" selected="0">
            <x v="23"/>
          </reference>
          <reference field="1" count="1">
            <x v="4"/>
          </reference>
        </references>
      </pivotArea>
    </format>
    <format dxfId="885">
      <pivotArea dataOnly="0" labelOnly="1" outline="0" fieldPosition="0">
        <references count="2">
          <reference field="0" count="1" selected="0">
            <x v="24"/>
          </reference>
          <reference field="1" count="1">
            <x v="13"/>
          </reference>
        </references>
      </pivotArea>
    </format>
    <format dxfId="884">
      <pivotArea dataOnly="0" labelOnly="1" outline="0" fieldPosition="0">
        <references count="2">
          <reference field="0" count="1" selected="0">
            <x v="29"/>
          </reference>
          <reference field="1" count="1">
            <x v="14"/>
          </reference>
        </references>
      </pivotArea>
    </format>
    <format dxfId="883">
      <pivotArea dataOnly="0" labelOnly="1" outline="0" fieldPosition="0">
        <references count="2">
          <reference field="0" count="1" selected="0">
            <x v="30"/>
          </reference>
          <reference field="1" count="1">
            <x v="0"/>
          </reference>
        </references>
      </pivotArea>
    </format>
    <format dxfId="882">
      <pivotArea dataOnly="0" labelOnly="1" outline="0" fieldPosition="0">
        <references count="2">
          <reference field="0" count="1" selected="0">
            <x v="32"/>
          </reference>
          <reference field="1" count="1">
            <x v="5"/>
          </reference>
        </references>
      </pivotArea>
    </format>
    <format dxfId="881">
      <pivotArea dataOnly="0" labelOnly="1" outline="0" fieldPosition="0">
        <references count="2">
          <reference field="0" count="1" selected="0">
            <x v="33"/>
          </reference>
          <reference field="1" count="1">
            <x v="7"/>
          </reference>
        </references>
      </pivotArea>
    </format>
    <format dxfId="880">
      <pivotArea dataOnly="0" labelOnly="1" outline="0" fieldPosition="0">
        <references count="2">
          <reference field="0" count="1" selected="0">
            <x v="34"/>
          </reference>
          <reference field="1" count="1">
            <x v="10"/>
          </reference>
        </references>
      </pivotArea>
    </format>
    <format dxfId="879">
      <pivotArea dataOnly="0" labelOnly="1" outline="0" fieldPosition="0">
        <references count="2">
          <reference field="0" count="1" selected="0">
            <x v="35"/>
          </reference>
          <reference field="1" count="1">
            <x v="8"/>
          </reference>
        </references>
      </pivotArea>
    </format>
    <format dxfId="878">
      <pivotArea dataOnly="0" labelOnly="1" outline="0" fieldPosition="0">
        <references count="2">
          <reference field="0" count="1" selected="0">
            <x v="36"/>
          </reference>
          <reference field="1" count="1">
            <x v="7"/>
          </reference>
        </references>
      </pivotArea>
    </format>
    <format dxfId="877">
      <pivotArea dataOnly="0" labelOnly="1" outline="0" fieldPosition="0">
        <references count="2">
          <reference field="0" count="1" selected="0">
            <x v="37"/>
          </reference>
          <reference field="1" count="1">
            <x v="1"/>
          </reference>
        </references>
      </pivotArea>
    </format>
    <format dxfId="876">
      <pivotArea dataOnly="0" labelOnly="1" outline="0" fieldPosition="0">
        <references count="2">
          <reference field="0" count="1" selected="0">
            <x v="39"/>
          </reference>
          <reference field="1" count="1">
            <x v="12"/>
          </reference>
        </references>
      </pivotArea>
    </format>
    <format dxfId="875">
      <pivotArea dataOnly="0" labelOnly="1" outline="0" fieldPosition="0">
        <references count="2">
          <reference field="0" count="1" selected="0">
            <x v="40"/>
          </reference>
          <reference field="1" count="1">
            <x v="3"/>
          </reference>
        </references>
      </pivotArea>
    </format>
    <format dxfId="874">
      <pivotArea dataOnly="0" labelOnly="1" outline="0" fieldPosition="0">
        <references count="2">
          <reference field="0" count="1" selected="0">
            <x v="41"/>
          </reference>
          <reference field="1" count="1">
            <x v="0"/>
          </reference>
        </references>
      </pivotArea>
    </format>
    <format dxfId="873">
      <pivotArea dataOnly="0" labelOnly="1" outline="0" fieldPosition="0">
        <references count="2">
          <reference field="0" count="1" selected="0">
            <x v="42"/>
          </reference>
          <reference field="1" count="1">
            <x v="4"/>
          </reference>
        </references>
      </pivotArea>
    </format>
    <format dxfId="872">
      <pivotArea dataOnly="0" labelOnly="1" outline="0" fieldPosition="0">
        <references count="2">
          <reference field="0" count="1" selected="0">
            <x v="43"/>
          </reference>
          <reference field="1" count="1">
            <x v="8"/>
          </reference>
        </references>
      </pivotArea>
    </format>
    <format dxfId="871">
      <pivotArea dataOnly="0" labelOnly="1" outline="0" fieldPosition="0">
        <references count="2">
          <reference field="0" count="1" selected="0">
            <x v="45"/>
          </reference>
          <reference field="1" count="1">
            <x v="2"/>
          </reference>
        </references>
      </pivotArea>
    </format>
    <format dxfId="870">
      <pivotArea dataOnly="0" labelOnly="1" outline="0" fieldPosition="0">
        <references count="2">
          <reference field="0" count="1" selected="0">
            <x v="46"/>
          </reference>
          <reference field="1" count="1">
            <x v="7"/>
          </reference>
        </references>
      </pivotArea>
    </format>
    <format dxfId="869">
      <pivotArea dataOnly="0" labelOnly="1" outline="0" fieldPosition="0">
        <references count="2">
          <reference field="0" count="1" selected="0">
            <x v="47"/>
          </reference>
          <reference field="1" count="1">
            <x v="11"/>
          </reference>
        </references>
      </pivotArea>
    </format>
    <format dxfId="868">
      <pivotArea dataOnly="0" labelOnly="1" outline="0" fieldPosition="0">
        <references count="2">
          <reference field="0" count="1" selected="0">
            <x v="48"/>
          </reference>
          <reference field="1" count="1">
            <x v="10"/>
          </reference>
        </references>
      </pivotArea>
    </format>
    <format dxfId="867">
      <pivotArea dataOnly="0" labelOnly="1" outline="0" fieldPosition="0">
        <references count="3">
          <reference field="0" count="1" selected="0">
            <x v="1"/>
          </reference>
          <reference field="1" count="1" selected="0">
            <x v="7"/>
          </reference>
          <reference field="2" count="1">
            <x v="3"/>
          </reference>
        </references>
      </pivotArea>
    </format>
    <format dxfId="866">
      <pivotArea dataOnly="0" labelOnly="1" outline="0" fieldPosition="0">
        <references count="3">
          <reference field="0" count="1" selected="0">
            <x v="2"/>
          </reference>
          <reference field="1" count="1" selected="0">
            <x v="4"/>
          </reference>
          <reference field="2" count="1">
            <x v="2"/>
          </reference>
        </references>
      </pivotArea>
    </format>
    <format dxfId="865">
      <pivotArea dataOnly="0" labelOnly="1" outline="0" fieldPosition="0">
        <references count="3">
          <reference field="0" count="1" selected="0">
            <x v="3"/>
          </reference>
          <reference field="1" count="1" selected="0">
            <x v="13"/>
          </reference>
          <reference field="2" count="1">
            <x v="3"/>
          </reference>
        </references>
      </pivotArea>
    </format>
    <format dxfId="864">
      <pivotArea dataOnly="0" labelOnly="1" outline="0" fieldPosition="0">
        <references count="3">
          <reference field="0" count="1" selected="0">
            <x v="4"/>
          </reference>
          <reference field="1" count="1" selected="0">
            <x v="6"/>
          </reference>
          <reference field="2" count="1">
            <x v="2"/>
          </reference>
        </references>
      </pivotArea>
    </format>
    <format dxfId="863">
      <pivotArea dataOnly="0" labelOnly="1" outline="0" fieldPosition="0">
        <references count="3">
          <reference field="0" count="1" selected="0">
            <x v="5"/>
          </reference>
          <reference field="1" count="1" selected="0">
            <x v="9"/>
          </reference>
          <reference field="2" count="1">
            <x v="3"/>
          </reference>
        </references>
      </pivotArea>
    </format>
    <format dxfId="862">
      <pivotArea dataOnly="0" labelOnly="1" outline="0" fieldPosition="0">
        <references count="3">
          <reference field="0" count="1" selected="0">
            <x v="6"/>
          </reference>
          <reference field="1" count="1" selected="0">
            <x v="6"/>
          </reference>
          <reference field="2" count="1">
            <x v="2"/>
          </reference>
        </references>
      </pivotArea>
    </format>
    <format dxfId="861">
      <pivotArea dataOnly="0" labelOnly="1" outline="0" fieldPosition="0">
        <references count="3">
          <reference field="0" count="1" selected="0">
            <x v="8"/>
          </reference>
          <reference field="1" count="1" selected="0">
            <x v="3"/>
          </reference>
          <reference field="2" count="1">
            <x v="3"/>
          </reference>
        </references>
      </pivotArea>
    </format>
    <format dxfId="860">
      <pivotArea dataOnly="0" labelOnly="1" outline="0" fieldPosition="0">
        <references count="3">
          <reference field="0" count="1" selected="0">
            <x v="9"/>
          </reference>
          <reference field="1" count="1" selected="0">
            <x v="16"/>
          </reference>
          <reference field="2" count="1">
            <x v="4"/>
          </reference>
        </references>
      </pivotArea>
    </format>
    <format dxfId="859">
      <pivotArea dataOnly="0" labelOnly="1" outline="0" fieldPosition="0">
        <references count="3">
          <reference field="0" count="1" selected="0">
            <x v="13"/>
          </reference>
          <reference field="1" count="1" selected="0">
            <x v="5"/>
          </reference>
          <reference field="2" count="1">
            <x v="1"/>
          </reference>
        </references>
      </pivotArea>
    </format>
    <format dxfId="858">
      <pivotArea dataOnly="0" labelOnly="1" outline="0" fieldPosition="0">
        <references count="3">
          <reference field="0" count="1" selected="0">
            <x v="15"/>
          </reference>
          <reference field="1" count="1" selected="0">
            <x v="11"/>
          </reference>
          <reference field="2" count="1">
            <x v="2"/>
          </reference>
        </references>
      </pivotArea>
    </format>
    <format dxfId="857">
      <pivotArea dataOnly="0" labelOnly="1" outline="0" fieldPosition="0">
        <references count="3">
          <reference field="0" count="1" selected="0">
            <x v="17"/>
          </reference>
          <reference field="1" count="1" selected="0">
            <x v="8"/>
          </reference>
          <reference field="2" count="1">
            <x v="1"/>
          </reference>
        </references>
      </pivotArea>
    </format>
    <format dxfId="856">
      <pivotArea dataOnly="0" labelOnly="1" outline="0" fieldPosition="0">
        <references count="3">
          <reference field="0" count="1" selected="0">
            <x v="18"/>
          </reference>
          <reference field="1" count="1" selected="0">
            <x v="3"/>
          </reference>
          <reference field="2" count="1">
            <x v="5"/>
          </reference>
        </references>
      </pivotArea>
    </format>
    <format dxfId="855">
      <pivotArea dataOnly="0" labelOnly="1" outline="0" fieldPosition="0">
        <references count="3">
          <reference field="0" count="1" selected="0">
            <x v="19"/>
          </reference>
          <reference field="1" count="1" selected="0">
            <x v="5"/>
          </reference>
          <reference field="2" count="1">
            <x v="1"/>
          </reference>
        </references>
      </pivotArea>
    </format>
    <format dxfId="854">
      <pivotArea dataOnly="0" labelOnly="1" outline="0" fieldPosition="0">
        <references count="3">
          <reference field="0" count="1" selected="0">
            <x v="20"/>
          </reference>
          <reference field="1" count="1" selected="0">
            <x v="9"/>
          </reference>
          <reference field="2" count="1">
            <x v="2"/>
          </reference>
        </references>
      </pivotArea>
    </format>
    <format dxfId="853">
      <pivotArea dataOnly="0" labelOnly="1" outline="0" fieldPosition="0">
        <references count="3">
          <reference field="0" count="1" selected="0">
            <x v="22"/>
          </reference>
          <reference field="1" count="1" selected="0">
            <x v="5"/>
          </reference>
          <reference field="2" count="1">
            <x v="1"/>
          </reference>
        </references>
      </pivotArea>
    </format>
    <format dxfId="852">
      <pivotArea dataOnly="0" labelOnly="1" outline="0" fieldPosition="0">
        <references count="3">
          <reference field="0" count="1" selected="0">
            <x v="24"/>
          </reference>
          <reference field="1" count="1" selected="0">
            <x v="13"/>
          </reference>
          <reference field="2" count="1">
            <x v="2"/>
          </reference>
        </references>
      </pivotArea>
    </format>
    <format dxfId="851">
      <pivotArea dataOnly="0" labelOnly="1" outline="0" fieldPosition="0">
        <references count="3">
          <reference field="0" count="1" selected="0">
            <x v="30"/>
          </reference>
          <reference field="1" count="1" selected="0">
            <x v="0"/>
          </reference>
          <reference field="2" count="1">
            <x v="0"/>
          </reference>
        </references>
      </pivotArea>
    </format>
    <format dxfId="850">
      <pivotArea dataOnly="0" labelOnly="1" outline="0" fieldPosition="0">
        <references count="3">
          <reference field="0" count="1" selected="0">
            <x v="32"/>
          </reference>
          <reference field="1" count="1" selected="0">
            <x v="5"/>
          </reference>
          <reference field="2" count="1">
            <x v="1"/>
          </reference>
        </references>
      </pivotArea>
    </format>
    <format dxfId="849">
      <pivotArea dataOnly="0" labelOnly="1" outline="0" fieldPosition="0">
        <references count="3">
          <reference field="0" count="1" selected="0">
            <x v="33"/>
          </reference>
          <reference field="1" count="1" selected="0">
            <x v="7"/>
          </reference>
          <reference field="2" count="1">
            <x v="2"/>
          </reference>
        </references>
      </pivotArea>
    </format>
    <format dxfId="848">
      <pivotArea dataOnly="0" labelOnly="1" outline="0" fieldPosition="0">
        <references count="3">
          <reference field="0" count="1" selected="0">
            <x v="37"/>
          </reference>
          <reference field="1" count="1" selected="0">
            <x v="1"/>
          </reference>
          <reference field="2" count="1">
            <x v="4"/>
          </reference>
        </references>
      </pivotArea>
    </format>
    <format dxfId="847">
      <pivotArea dataOnly="0" labelOnly="1" outline="0" fieldPosition="0">
        <references count="3">
          <reference field="0" count="1" selected="0">
            <x v="38"/>
          </reference>
          <reference field="1" count="1" selected="0">
            <x v="1"/>
          </reference>
          <reference field="2" count="1">
            <x v="2"/>
          </reference>
        </references>
      </pivotArea>
    </format>
    <format dxfId="846">
      <pivotArea dataOnly="0" labelOnly="1" outline="0" fieldPosition="0">
        <references count="3">
          <reference field="0" count="1" selected="0">
            <x v="39"/>
          </reference>
          <reference field="1" count="1" selected="0">
            <x v="12"/>
          </reference>
          <reference field="2" count="1">
            <x v="4"/>
          </reference>
        </references>
      </pivotArea>
    </format>
    <format dxfId="845">
      <pivotArea dataOnly="0" labelOnly="1" outline="0" fieldPosition="0">
        <references count="3">
          <reference field="0" count="1" selected="0">
            <x v="41"/>
          </reference>
          <reference field="1" count="1" selected="0">
            <x v="0"/>
          </reference>
          <reference field="2" count="1">
            <x v="0"/>
          </reference>
        </references>
      </pivotArea>
    </format>
    <format dxfId="844">
      <pivotArea dataOnly="0" labelOnly="1" outline="0" fieldPosition="0">
        <references count="3">
          <reference field="0" count="1" selected="0">
            <x v="44"/>
          </reference>
          <reference field="1" count="1" selected="0">
            <x v="8"/>
          </reference>
          <reference field="2" count="1">
            <x v="2"/>
          </reference>
        </references>
      </pivotArea>
    </format>
    <format dxfId="843">
      <pivotArea dataOnly="0" labelOnly="1" outline="0" fieldPosition="0">
        <references count="3">
          <reference field="0" count="1" selected="0">
            <x v="45"/>
          </reference>
          <reference field="1" count="1" selected="0">
            <x v="2"/>
          </reference>
          <reference field="2" count="1">
            <x v="1"/>
          </reference>
        </references>
      </pivotArea>
    </format>
    <format dxfId="842">
      <pivotArea dataOnly="0" labelOnly="1" outline="0" fieldPosition="0">
        <references count="3">
          <reference field="0" count="1" selected="0">
            <x v="46"/>
          </reference>
          <reference field="1" count="1" selected="0">
            <x v="7"/>
          </reference>
          <reference field="2" count="1">
            <x v="2"/>
          </reference>
        </references>
      </pivotArea>
    </format>
    <format dxfId="841">
      <pivotArea dataOnly="0" labelOnly="1" outline="0" fieldPosition="0">
        <references count="3">
          <reference field="0" count="1" selected="0">
            <x v="47"/>
          </reference>
          <reference field="1" count="1" selected="0">
            <x v="11"/>
          </reference>
          <reference field="2" count="1">
            <x v="3"/>
          </reference>
        </references>
      </pivotArea>
    </format>
    <format dxfId="840">
      <pivotArea dataOnly="0" labelOnly="1" outline="0" fieldPosition="0">
        <references count="3">
          <reference field="0" count="1" selected="0">
            <x v="48"/>
          </reference>
          <reference field="1" count="1" selected="0">
            <x v="10"/>
          </reference>
          <reference field="2" count="1">
            <x v="2"/>
          </reference>
        </references>
      </pivotArea>
    </format>
    <format dxfId="839">
      <pivotArea dataOnly="0" labelOnly="1" outline="0" fieldPosition="0">
        <references count="4">
          <reference field="0" count="1" selected="0">
            <x v="1"/>
          </reference>
          <reference field="1" count="1" selected="0">
            <x v="7"/>
          </reference>
          <reference field="2" count="1" selected="0">
            <x v="3"/>
          </reference>
          <reference field="3" count="1">
            <x v="16"/>
          </reference>
        </references>
      </pivotArea>
    </format>
    <format dxfId="838">
      <pivotArea dataOnly="0" labelOnly="1" outline="0" fieldPosition="0">
        <references count="4">
          <reference field="0" count="1" selected="0">
            <x v="2"/>
          </reference>
          <reference field="1" count="1" selected="0">
            <x v="4"/>
          </reference>
          <reference field="2" count="1" selected="0">
            <x v="2"/>
          </reference>
          <reference field="3" count="1">
            <x v="7"/>
          </reference>
        </references>
      </pivotArea>
    </format>
    <format dxfId="837">
      <pivotArea dataOnly="0" labelOnly="1" outline="0" fieldPosition="0">
        <references count="4">
          <reference field="0" count="1" selected="0">
            <x v="3"/>
          </reference>
          <reference field="1" count="1" selected="0">
            <x v="13"/>
          </reference>
          <reference field="2" count="1" selected="0">
            <x v="3"/>
          </reference>
          <reference field="3" count="1">
            <x v="26"/>
          </reference>
        </references>
      </pivotArea>
    </format>
    <format dxfId="836">
      <pivotArea dataOnly="0" labelOnly="1" outline="0" fieldPosition="0">
        <references count="4">
          <reference field="0" count="1" selected="0">
            <x v="4"/>
          </reference>
          <reference field="1" count="1" selected="0">
            <x v="6"/>
          </reference>
          <reference field="2" count="1" selected="0">
            <x v="2"/>
          </reference>
          <reference field="3" count="1">
            <x v="9"/>
          </reference>
        </references>
      </pivotArea>
    </format>
    <format dxfId="835">
      <pivotArea dataOnly="0" labelOnly="1" outline="0" fieldPosition="0">
        <references count="4">
          <reference field="0" count="1" selected="0">
            <x v="5"/>
          </reference>
          <reference field="1" count="1" selected="0">
            <x v="9"/>
          </reference>
          <reference field="2" count="1" selected="0">
            <x v="3"/>
          </reference>
          <reference field="3" count="1">
            <x v="21"/>
          </reference>
        </references>
      </pivotArea>
    </format>
    <format dxfId="834">
      <pivotArea dataOnly="0" labelOnly="1" outline="0" fieldPosition="0">
        <references count="4">
          <reference field="0" count="1" selected="0">
            <x v="6"/>
          </reference>
          <reference field="1" count="1" selected="0">
            <x v="6"/>
          </reference>
          <reference field="2" count="1" selected="0">
            <x v="2"/>
          </reference>
          <reference field="3" count="1">
            <x v="9"/>
          </reference>
        </references>
      </pivotArea>
    </format>
    <format dxfId="833">
      <pivotArea dataOnly="0" labelOnly="1" outline="0" fieldPosition="0">
        <references count="4">
          <reference field="0" count="1" selected="0">
            <x v="7"/>
          </reference>
          <reference field="1" count="1" selected="0">
            <x v="10"/>
          </reference>
          <reference field="2" count="1" selected="0">
            <x v="2"/>
          </reference>
          <reference field="3" count="1">
            <x v="16"/>
          </reference>
        </references>
      </pivotArea>
    </format>
    <format dxfId="832">
      <pivotArea dataOnly="0" labelOnly="1" outline="0" fieldPosition="0">
        <references count="4">
          <reference field="0" count="1" selected="0">
            <x v="8"/>
          </reference>
          <reference field="1" count="1" selected="0">
            <x v="3"/>
          </reference>
          <reference field="2" count="1" selected="0">
            <x v="3"/>
          </reference>
          <reference field="3" count="1">
            <x v="16"/>
          </reference>
        </references>
      </pivotArea>
    </format>
    <format dxfId="831">
      <pivotArea dataOnly="0" labelOnly="1" outline="0" fieldPosition="0">
        <references count="4">
          <reference field="0" count="1" selected="0">
            <x v="9"/>
          </reference>
          <reference field="1" count="1" selected="0">
            <x v="16"/>
          </reference>
          <reference field="2" count="1" selected="0">
            <x v="4"/>
          </reference>
          <reference field="3" count="1">
            <x v="29"/>
          </reference>
        </references>
      </pivotArea>
    </format>
    <format dxfId="830">
      <pivotArea dataOnly="0" labelOnly="1" outline="0" fieldPosition="0">
        <references count="4">
          <reference field="0" count="1" selected="0">
            <x v="10"/>
          </reference>
          <reference field="1" count="1" selected="0">
            <x v="15"/>
          </reference>
          <reference field="2" count="1" selected="0">
            <x v="4"/>
          </reference>
          <reference field="3" count="1">
            <x v="28"/>
          </reference>
        </references>
      </pivotArea>
    </format>
    <format dxfId="829">
      <pivotArea dataOnly="0" labelOnly="1" outline="0" fieldPosition="0">
        <references count="4">
          <reference field="0" count="1" selected="0">
            <x v="11"/>
          </reference>
          <reference field="1" count="1" selected="0">
            <x v="4"/>
          </reference>
          <reference field="2" count="1" selected="0">
            <x v="4"/>
          </reference>
          <reference field="3" count="1">
            <x v="14"/>
          </reference>
        </references>
      </pivotArea>
    </format>
    <format dxfId="828">
      <pivotArea dataOnly="0" labelOnly="1" outline="0" fieldPosition="0">
        <references count="4">
          <reference field="0" count="1" selected="0">
            <x v="12"/>
          </reference>
          <reference field="1" count="1" selected="0">
            <x v="5"/>
          </reference>
          <reference field="2" count="1" selected="0">
            <x v="4"/>
          </reference>
          <reference field="3" count="1">
            <x v="17"/>
          </reference>
        </references>
      </pivotArea>
    </format>
    <format dxfId="827">
      <pivotArea dataOnly="0" labelOnly="1" outline="0" fieldPosition="0">
        <references count="4">
          <reference field="0" count="1" selected="0">
            <x v="13"/>
          </reference>
          <reference field="1" count="1" selected="0">
            <x v="5"/>
          </reference>
          <reference field="2" count="1" selected="0">
            <x v="1"/>
          </reference>
          <reference field="3" count="1">
            <x v="5"/>
          </reference>
        </references>
      </pivotArea>
    </format>
    <format dxfId="826">
      <pivotArea dataOnly="0" labelOnly="1" outline="0" fieldPosition="0">
        <references count="4">
          <reference field="0" count="1" selected="0">
            <x v="14"/>
          </reference>
          <reference field="1" count="1" selected="0">
            <x v="12"/>
          </reference>
          <reference field="2" count="1" selected="0">
            <x v="1"/>
          </reference>
          <reference field="3" count="1">
            <x v="13"/>
          </reference>
        </references>
      </pivotArea>
    </format>
    <format dxfId="825">
      <pivotArea dataOnly="0" labelOnly="1" outline="0" fieldPosition="0">
        <references count="4">
          <reference field="0" count="1" selected="0">
            <x v="15"/>
          </reference>
          <reference field="1" count="1" selected="0">
            <x v="11"/>
          </reference>
          <reference field="2" count="1" selected="0">
            <x v="2"/>
          </reference>
          <reference field="3" count="1">
            <x v="18"/>
          </reference>
        </references>
      </pivotArea>
    </format>
    <format dxfId="824">
      <pivotArea dataOnly="0" labelOnly="1" outline="0" fieldPosition="0">
        <references count="4">
          <reference field="0" count="1" selected="0">
            <x v="16"/>
          </reference>
          <reference field="1" count="1" selected="0">
            <x v="15"/>
          </reference>
          <reference field="2" count="1" selected="0">
            <x v="2"/>
          </reference>
          <reference field="3" count="1">
            <x v="25"/>
          </reference>
        </references>
      </pivotArea>
    </format>
    <format dxfId="823">
      <pivotArea dataOnly="0" labelOnly="1" outline="0" fieldPosition="0">
        <references count="4">
          <reference field="0" count="1" selected="0">
            <x v="17"/>
          </reference>
          <reference field="1" count="1" selected="0">
            <x v="8"/>
          </reference>
          <reference field="2" count="1" selected="0">
            <x v="1"/>
          </reference>
          <reference field="3" count="1">
            <x v="8"/>
          </reference>
        </references>
      </pivotArea>
    </format>
    <format dxfId="822">
      <pivotArea dataOnly="0" labelOnly="1" outline="0" fieldPosition="0">
        <references count="4">
          <reference field="0" count="1" selected="0">
            <x v="18"/>
          </reference>
          <reference field="1" count="1" selected="0">
            <x v="3"/>
          </reference>
          <reference field="2" count="1" selected="0">
            <x v="5"/>
          </reference>
          <reference field="3" count="1">
            <x v="19"/>
          </reference>
        </references>
      </pivotArea>
    </format>
    <format dxfId="821">
      <pivotArea dataOnly="0" labelOnly="1" outline="0" fieldPosition="0">
        <references count="4">
          <reference field="0" count="1" selected="0">
            <x v="19"/>
          </reference>
          <reference field="1" count="1" selected="0">
            <x v="5"/>
          </reference>
          <reference field="2" count="1" selected="0">
            <x v="1"/>
          </reference>
          <reference field="3" count="1">
            <x v="5"/>
          </reference>
        </references>
      </pivotArea>
    </format>
    <format dxfId="820">
      <pivotArea dataOnly="0" labelOnly="1" outline="0" fieldPosition="0">
        <references count="4">
          <reference field="0" count="1" selected="0">
            <x v="20"/>
          </reference>
          <reference field="1" count="1" selected="0">
            <x v="9"/>
          </reference>
          <reference field="2" count="1" selected="0">
            <x v="2"/>
          </reference>
          <reference field="3" count="1">
            <x v="15"/>
          </reference>
        </references>
      </pivotArea>
    </format>
    <format dxfId="819">
      <pivotArea dataOnly="0" labelOnly="1" outline="0" fieldPosition="0">
        <references count="4">
          <reference field="0" count="1" selected="0">
            <x v="21"/>
          </reference>
          <reference field="1" count="1" selected="0">
            <x v="12"/>
          </reference>
          <reference field="2" count="1" selected="0">
            <x v="2"/>
          </reference>
          <reference field="3" count="1">
            <x v="20"/>
          </reference>
        </references>
      </pivotArea>
    </format>
    <format dxfId="818">
      <pivotArea dataOnly="0" labelOnly="1" outline="0" fieldPosition="0">
        <references count="4">
          <reference field="0" count="1" selected="0">
            <x v="22"/>
          </reference>
          <reference field="1" count="1" selected="0">
            <x v="5"/>
          </reference>
          <reference field="2" count="1" selected="0">
            <x v="1"/>
          </reference>
          <reference field="3" count="1">
            <x v="5"/>
          </reference>
        </references>
      </pivotArea>
    </format>
    <format dxfId="817">
      <pivotArea dataOnly="0" labelOnly="1" outline="0" fieldPosition="0">
        <references count="4">
          <reference field="0" count="1" selected="0">
            <x v="23"/>
          </reference>
          <reference field="1" count="1" selected="0">
            <x v="4"/>
          </reference>
          <reference field="2" count="1" selected="0">
            <x v="1"/>
          </reference>
          <reference field="3" count="1">
            <x v="4"/>
          </reference>
        </references>
      </pivotArea>
    </format>
    <format dxfId="816">
      <pivotArea dataOnly="0" labelOnly="1" outline="0" fieldPosition="0">
        <references count="4">
          <reference field="0" count="1" selected="0">
            <x v="24"/>
          </reference>
          <reference field="1" count="1" selected="0">
            <x v="13"/>
          </reference>
          <reference field="2" count="1" selected="0">
            <x v="2"/>
          </reference>
          <reference field="3" count="1">
            <x v="22"/>
          </reference>
        </references>
      </pivotArea>
    </format>
    <format dxfId="815">
      <pivotArea dataOnly="0" labelOnly="1" outline="0" fieldPosition="0">
        <references count="4">
          <reference field="0" count="1" selected="0">
            <x v="25"/>
          </reference>
          <reference field="1" count="1" selected="0">
            <x v="13"/>
          </reference>
          <reference field="2" count="1" selected="0">
            <x v="2"/>
          </reference>
          <reference field="3" count="1">
            <x v="22"/>
          </reference>
        </references>
      </pivotArea>
    </format>
    <format dxfId="814">
      <pivotArea dataOnly="0" labelOnly="1" outline="0" fieldPosition="0">
        <references count="4">
          <reference field="0" count="1" selected="0">
            <x v="26"/>
          </reference>
          <reference field="1" count="1" selected="0">
            <x v="13"/>
          </reference>
          <reference field="2" count="1" selected="0">
            <x v="2"/>
          </reference>
          <reference field="3" count="1">
            <x v="22"/>
          </reference>
        </references>
      </pivotArea>
    </format>
    <format dxfId="813">
      <pivotArea dataOnly="0" labelOnly="1" outline="0" fieldPosition="0">
        <references count="4">
          <reference field="0" count="1" selected="0">
            <x v="27"/>
          </reference>
          <reference field="1" count="1" selected="0">
            <x v="13"/>
          </reference>
          <reference field="2" count="1" selected="0">
            <x v="2"/>
          </reference>
          <reference field="3" count="1">
            <x v="22"/>
          </reference>
        </references>
      </pivotArea>
    </format>
    <format dxfId="812">
      <pivotArea dataOnly="0" labelOnly="1" outline="0" fieldPosition="0">
        <references count="4">
          <reference field="0" count="1" selected="0">
            <x v="28"/>
          </reference>
          <reference field="1" count="1" selected="0">
            <x v="13"/>
          </reference>
          <reference field="2" count="1" selected="0">
            <x v="2"/>
          </reference>
          <reference field="3" count="1">
            <x v="22"/>
          </reference>
        </references>
      </pivotArea>
    </format>
    <format dxfId="811">
      <pivotArea dataOnly="0" labelOnly="1" outline="0" fieldPosition="0">
        <references count="4">
          <reference field="0" count="1" selected="0">
            <x v="29"/>
          </reference>
          <reference field="1" count="1" selected="0">
            <x v="14"/>
          </reference>
          <reference field="2" count="1" selected="0">
            <x v="2"/>
          </reference>
          <reference field="3" count="1">
            <x v="23"/>
          </reference>
        </references>
      </pivotArea>
    </format>
    <format dxfId="810">
      <pivotArea dataOnly="0" labelOnly="1" outline="0" fieldPosition="0">
        <references count="4">
          <reference field="0" count="1" selected="0">
            <x v="30"/>
          </reference>
          <reference field="1" count="1" selected="0">
            <x v="0"/>
          </reference>
          <reference field="2" count="1" selected="0">
            <x v="0"/>
          </reference>
          <reference field="3" count="1">
            <x v="0"/>
          </reference>
        </references>
      </pivotArea>
    </format>
    <format dxfId="809">
      <pivotArea dataOnly="0" labelOnly="1" outline="0" fieldPosition="0">
        <references count="4">
          <reference field="0" count="1" selected="0">
            <x v="31"/>
          </reference>
          <reference field="1" count="1" selected="0">
            <x v="0"/>
          </reference>
          <reference field="2" count="1" selected="0">
            <x v="0"/>
          </reference>
          <reference field="3" count="1">
            <x v="0"/>
          </reference>
        </references>
      </pivotArea>
    </format>
    <format dxfId="808">
      <pivotArea dataOnly="0" labelOnly="1" outline="0" fieldPosition="0">
        <references count="4">
          <reference field="0" count="1" selected="0">
            <x v="32"/>
          </reference>
          <reference field="1" count="1" selected="0">
            <x v="5"/>
          </reference>
          <reference field="2" count="1" selected="0">
            <x v="1"/>
          </reference>
          <reference field="3" count="1">
            <x v="5"/>
          </reference>
        </references>
      </pivotArea>
    </format>
    <format dxfId="807">
      <pivotArea dataOnly="0" labelOnly="1" outline="0" fieldPosition="0">
        <references count="4">
          <reference field="0" count="1" selected="0">
            <x v="33"/>
          </reference>
          <reference field="1" count="1" selected="0">
            <x v="7"/>
          </reference>
          <reference field="2" count="1" selected="0">
            <x v="2"/>
          </reference>
          <reference field="3" count="1">
            <x v="10"/>
          </reference>
        </references>
      </pivotArea>
    </format>
    <format dxfId="806">
      <pivotArea dataOnly="0" labelOnly="1" outline="0" fieldPosition="0">
        <references count="4">
          <reference field="0" count="1" selected="0">
            <x v="34"/>
          </reference>
          <reference field="1" count="1" selected="0">
            <x v="10"/>
          </reference>
          <reference field="2" count="1" selected="0">
            <x v="2"/>
          </reference>
          <reference field="3" count="1">
            <x v="16"/>
          </reference>
        </references>
      </pivotArea>
    </format>
    <format dxfId="805">
      <pivotArea dataOnly="0" labelOnly="1" outline="0" fieldPosition="0">
        <references count="4">
          <reference field="0" count="1" selected="0">
            <x v="35"/>
          </reference>
          <reference field="1" count="1" selected="0">
            <x v="8"/>
          </reference>
          <reference field="2" count="1" selected="0">
            <x v="2"/>
          </reference>
          <reference field="3" count="1">
            <x v="12"/>
          </reference>
        </references>
      </pivotArea>
    </format>
    <format dxfId="804">
      <pivotArea dataOnly="0" labelOnly="1" outline="0" fieldPosition="0">
        <references count="4">
          <reference field="0" count="1" selected="0">
            <x v="36"/>
          </reference>
          <reference field="1" count="1" selected="0">
            <x v="7"/>
          </reference>
          <reference field="2" count="1" selected="0">
            <x v="2"/>
          </reference>
          <reference field="3" count="1">
            <x v="10"/>
          </reference>
        </references>
      </pivotArea>
    </format>
    <format dxfId="803">
      <pivotArea dataOnly="0" labelOnly="1" outline="0" fieldPosition="0">
        <references count="4">
          <reference field="0" count="1" selected="0">
            <x v="37"/>
          </reference>
          <reference field="1" count="1" selected="0">
            <x v="1"/>
          </reference>
          <reference field="2" count="1" selected="0">
            <x v="4"/>
          </reference>
          <reference field="3" count="1">
            <x v="6"/>
          </reference>
        </references>
      </pivotArea>
    </format>
    <format dxfId="802">
      <pivotArea dataOnly="0" labelOnly="1" outline="0" fieldPosition="0">
        <references count="4">
          <reference field="0" count="1" selected="0">
            <x v="38"/>
          </reference>
          <reference field="1" count="1" selected="0">
            <x v="1"/>
          </reference>
          <reference field="2" count="1" selected="0">
            <x v="2"/>
          </reference>
          <reference field="3" count="1">
            <x v="2"/>
          </reference>
        </references>
      </pivotArea>
    </format>
    <format dxfId="801">
      <pivotArea dataOnly="0" labelOnly="1" outline="0" fieldPosition="0">
        <references count="4">
          <reference field="0" count="1" selected="0">
            <x v="39"/>
          </reference>
          <reference field="1" count="1" selected="0">
            <x v="12"/>
          </reference>
          <reference field="2" count="1" selected="0">
            <x v="4"/>
          </reference>
          <reference field="3" count="1">
            <x v="27"/>
          </reference>
        </references>
      </pivotArea>
    </format>
    <format dxfId="800">
      <pivotArea dataOnly="0" labelOnly="1" outline="0" fieldPosition="0">
        <references count="4">
          <reference field="0" count="1" selected="0">
            <x v="40"/>
          </reference>
          <reference field="1" count="1" selected="0">
            <x v="3"/>
          </reference>
          <reference field="2" count="1" selected="0">
            <x v="4"/>
          </reference>
          <reference field="3" count="1">
            <x v="11"/>
          </reference>
        </references>
      </pivotArea>
    </format>
    <format dxfId="799">
      <pivotArea dataOnly="0" labelOnly="1" outline="0" fieldPosition="0">
        <references count="4">
          <reference field="0" count="1" selected="0">
            <x v="41"/>
          </reference>
          <reference field="1" count="1" selected="0">
            <x v="0"/>
          </reference>
          <reference field="2" count="1" selected="0">
            <x v="0"/>
          </reference>
          <reference field="3" count="1">
            <x v="0"/>
          </reference>
        </references>
      </pivotArea>
    </format>
    <format dxfId="798">
      <pivotArea dataOnly="0" labelOnly="1" outline="0" fieldPosition="0">
        <references count="4">
          <reference field="0" count="1" selected="0">
            <x v="42"/>
          </reference>
          <reference field="1" count="1" selected="0">
            <x v="4"/>
          </reference>
          <reference field="2" count="1" selected="0">
            <x v="0"/>
          </reference>
          <reference field="3" count="1">
            <x v="1"/>
          </reference>
        </references>
      </pivotArea>
    </format>
    <format dxfId="797">
      <pivotArea dataOnly="0" labelOnly="1" outline="0" fieldPosition="0">
        <references count="4">
          <reference field="0" count="1" selected="0">
            <x v="43"/>
          </reference>
          <reference field="1" count="1" selected="0">
            <x v="8"/>
          </reference>
          <reference field="2" count="1" selected="0">
            <x v="0"/>
          </reference>
          <reference field="3" count="1">
            <x v="4"/>
          </reference>
        </references>
      </pivotArea>
    </format>
    <format dxfId="796">
      <pivotArea dataOnly="0" labelOnly="1" outline="0" fieldPosition="0">
        <references count="4">
          <reference field="0" count="1" selected="0">
            <x v="44"/>
          </reference>
          <reference field="1" count="1" selected="0">
            <x v="8"/>
          </reference>
          <reference field="2" count="1" selected="0">
            <x v="2"/>
          </reference>
          <reference field="3" count="1">
            <x v="12"/>
          </reference>
        </references>
      </pivotArea>
    </format>
    <format dxfId="795">
      <pivotArea dataOnly="0" labelOnly="1" outline="0" fieldPosition="0">
        <references count="4">
          <reference field="0" count="1" selected="0">
            <x v="45"/>
          </reference>
          <reference field="1" count="1" selected="0">
            <x v="2"/>
          </reference>
          <reference field="2" count="1" selected="0">
            <x v="1"/>
          </reference>
          <reference field="3" count="1">
            <x v="3"/>
          </reference>
        </references>
      </pivotArea>
    </format>
    <format dxfId="794">
      <pivotArea dataOnly="0" labelOnly="1" outline="0" fieldPosition="0">
        <references count="4">
          <reference field="0" count="1" selected="0">
            <x v="46"/>
          </reference>
          <reference field="1" count="1" selected="0">
            <x v="7"/>
          </reference>
          <reference field="2" count="1" selected="0">
            <x v="2"/>
          </reference>
          <reference field="3" count="1">
            <x v="10"/>
          </reference>
        </references>
      </pivotArea>
    </format>
    <format dxfId="793">
      <pivotArea dataOnly="0" labelOnly="1" outline="0" fieldPosition="0">
        <references count="4">
          <reference field="0" count="1" selected="0">
            <x v="47"/>
          </reference>
          <reference field="1" count="1" selected="0">
            <x v="11"/>
          </reference>
          <reference field="2" count="1" selected="0">
            <x v="3"/>
          </reference>
          <reference field="3" count="1">
            <x v="24"/>
          </reference>
        </references>
      </pivotArea>
    </format>
    <format dxfId="792">
      <pivotArea dataOnly="0" labelOnly="1" outline="0" fieldPosition="0">
        <references count="4">
          <reference field="0" count="1" selected="0">
            <x v="48"/>
          </reference>
          <reference field="1" count="1" selected="0">
            <x v="10"/>
          </reference>
          <reference field="2" count="1" selected="0">
            <x v="2"/>
          </reference>
          <reference field="3" count="1">
            <x v="16"/>
          </reference>
        </references>
      </pivotArea>
    </format>
  </formats>
  <pivotTableStyleInfo name="PivotStyleMedium11"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ella_pivot1" cacheId="5" applyNumberFormats="0" applyBorderFormats="0" applyFontFormats="0" applyPatternFormats="0" applyAlignmentFormats="0" applyWidthHeightFormats="1" dataCaption="Valori" updatedVersion="5" minRefreshableVersion="3" showDrill="0" showDataTips="0" enableDrill="0" rowGrandTotals="0" colGrandTotals="0" itemPrintTitles="1" createdVersion="5" indent="0" showHeaders="0" compact="0" compactData="0" multipleFieldFilters="0">
  <location ref="B6:C54" firstHeaderRow="0" firstDataRow="0" firstDataCol="2"/>
  <pivotFields count="2">
    <pivotField axis="axisRow" compact="0" outline="0" showAll="0" defaultSubtotal="0">
      <items count="50">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m="1" x="49"/>
        <item x="46"/>
        <item x="47"/>
        <item x="45"/>
      </items>
    </pivotField>
    <pivotField axis="axisRow" compact="0" outline="0" showAll="0" defaultSubtotal="0">
      <items count="61">
        <item x="44"/>
        <item n="Rispetto a questo processo si auspica l'applicazione delle misure di cui alle schede 6 e 7. In più, visto che i processi di pianificazione generale hanno una durata temporale molto lunga, andrà tenuta memoria dei vari passaggi e in caso di &quot;oggetti di pr" x="8"/>
        <item x="18"/>
        <item n="Rispetto a tale processo sono da individuare due direttive per la riduzione del rischio. La prima fa riferimento alla opportunità che gli agenti ed ausiliari chiamati ad  accertare  le violazioni del CDS  dovranno sempre operare almeno in coppia al fin d" x="10"/>
        <item n="I due fattori maggiori di rischio corruttivo sono legati alla rilevanza esterna del processo e al suo impatto economico. Si ritiene pertanto necessario adottare ogni misura possibile affinché le commissioni di concorso si adoperino nella massima traspare" m="1" x="51"/>
        <item m="1" x="49"/>
        <item x="43"/>
        <item m="1" x="60"/>
        <item x="12"/>
        <item x="7"/>
        <item m="1" x="59"/>
        <item x="19"/>
        <item x="36"/>
        <item x="37"/>
        <item n="La misura più importante è inerente al processo di riscossione che deve essere progressivamente sempre più informatizzato e rendere automatico ogni passaggio, specie per quei tributi che vengono annullati, revocati o per i quali si decide di non proceder" x="13"/>
        <item n="Rispetto all'abuso edilizio possono essere individuate  due  direttive per la riduzione del rischio. La prima fa riferimento agli agenti e tecnici che accertano, sul territorio  gli abusi e le violazioni alla " m="1" x="56"/>
        <item m="1" x="47"/>
        <item x="39"/>
        <item n="Le fattispecie in cui si concretizzano questi processi sono le più varie, ma diventano rilevanti ai fini dell'anticorruzione solo quando &quot;si decidono&quot; dilazioni, sconti, azzeramenti, rimodulazioni del debito ecc. In questi casi si dovrebbe produrre anche" x="11"/>
        <item x="38"/>
        <item n="Le recenti novità che obbligano al ricorso al mercato elettronico e alla limitazione solo a determinate forniture di meccanismi semplificati di gara, sembrerebbero aver ridotto molto il rischio corruttivo. Risulta però necessaria, anche a campione, una p" x="4"/>
        <item x="41"/>
        <item x="42"/>
        <item x="26"/>
        <item x="27"/>
        <item x="33"/>
        <item x="29"/>
        <item x="31"/>
        <item m="1" x="53"/>
        <item m="1" x="55"/>
        <item m="1" x="45"/>
        <item n="Il Segretario Comunale presso questo ente non esercita attualmente la funzione de qua. Qualora il Segretario Comunale dovesse esercitare  questa funzione,è opportuno che l'esrcizio della funzione avvenga  alla presenza di un collaboratore, che sia in gra" m="1" x="57"/>
        <item m="1" x="58"/>
        <item m="1" x="50"/>
        <item m="1" x="52"/>
        <item x="14"/>
        <item m="1" x="54"/>
        <item m="1" x="46"/>
        <item x="17"/>
        <item x="30"/>
        <item x="34"/>
        <item x="32"/>
        <item x="0"/>
        <item x="1"/>
        <item x="2"/>
        <item n="Rispetto al processo de quo, l'attenzione deve essere altissima sebbene le novità normative  che obbligano al ricorso al mercato elettronico e alla limitazione solo a determinate forniture di meccanismi semplificati di gara, sembrerebbero aver ridotto mo" x="3"/>
        <item x="5"/>
        <item n="Rispetto a questo processo continua ad avere un ruolo essenziale &quot;l'obbligo della motivazione provvedimentale&quot;. In particolare, in questo caso, oltre ai documenti di legge e a quanto previsto nella scheda n. 6, qui integralmente richiamato, si rende nece" x="6"/>
        <item x="40"/>
        <item x="9"/>
        <item m="1" x="48"/>
        <item x="16"/>
        <item x="15"/>
        <item x="20"/>
        <item x="21"/>
        <item x="22"/>
        <item x="23"/>
        <item x="24"/>
        <item x="25"/>
        <item x="35"/>
        <item x="28"/>
      </items>
    </pivotField>
  </pivotFields>
  <rowFields count="2">
    <field x="0"/>
    <field x="1"/>
  </rowFields>
  <rowItems count="49">
    <i>
      <x/>
      <x/>
    </i>
    <i>
      <x v="1"/>
      <x v="42"/>
    </i>
    <i>
      <x v="2"/>
      <x v="43"/>
    </i>
    <i>
      <x v="3"/>
      <x v="44"/>
    </i>
    <i>
      <x v="4"/>
      <x v="45"/>
    </i>
    <i>
      <x v="5"/>
      <x v="20"/>
    </i>
    <i>
      <x v="6"/>
      <x v="46"/>
    </i>
    <i>
      <x v="7"/>
      <x v="47"/>
    </i>
    <i>
      <x v="8"/>
      <x v="9"/>
    </i>
    <i>
      <x v="9"/>
      <x v="1"/>
    </i>
    <i>
      <x v="10"/>
      <x v="1"/>
    </i>
    <i>
      <x v="11"/>
      <x v="49"/>
    </i>
    <i>
      <x v="12"/>
      <x v="3"/>
    </i>
    <i>
      <x v="13"/>
      <x v="18"/>
    </i>
    <i>
      <x v="14"/>
      <x v="8"/>
    </i>
    <i>
      <x v="15"/>
      <x v="14"/>
    </i>
    <i>
      <x v="16"/>
      <x v="35"/>
    </i>
    <i>
      <x v="17"/>
      <x v="52"/>
    </i>
    <i>
      <x v="18"/>
      <x v="51"/>
    </i>
    <i>
      <x v="19"/>
      <x v="38"/>
    </i>
    <i>
      <x v="20"/>
      <x v="38"/>
    </i>
    <i>
      <x v="21"/>
      <x v="2"/>
    </i>
    <i>
      <x v="22"/>
      <x v="11"/>
    </i>
    <i>
      <x v="23"/>
      <x v="53"/>
    </i>
    <i>
      <x v="24"/>
      <x v="54"/>
    </i>
    <i>
      <x v="25"/>
      <x v="55"/>
    </i>
    <i>
      <x v="26"/>
      <x v="56"/>
    </i>
    <i>
      <x v="27"/>
      <x v="56"/>
    </i>
    <i>
      <x v="28"/>
      <x v="57"/>
    </i>
    <i>
      <x v="29"/>
      <x v="58"/>
    </i>
    <i>
      <x v="30"/>
      <x v="23"/>
    </i>
    <i>
      <x v="31"/>
      <x v="24"/>
    </i>
    <i>
      <x v="32"/>
      <x v="60"/>
    </i>
    <i>
      <x v="33"/>
      <x v="26"/>
    </i>
    <i>
      <x v="34"/>
      <x v="39"/>
    </i>
    <i>
      <x v="35"/>
      <x v="27"/>
    </i>
    <i>
      <x v="36"/>
      <x v="41"/>
    </i>
    <i>
      <x v="37"/>
      <x v="25"/>
    </i>
    <i>
      <x v="38"/>
      <x v="25"/>
    </i>
    <i>
      <x v="39"/>
      <x v="40"/>
    </i>
    <i>
      <x v="40"/>
      <x v="59"/>
    </i>
    <i>
      <x v="41"/>
      <x v="12"/>
    </i>
    <i>
      <x v="42"/>
      <x v="13"/>
    </i>
    <i>
      <x v="43"/>
      <x v="19"/>
    </i>
    <i>
      <x v="44"/>
      <x v="17"/>
    </i>
    <i>
      <x v="45"/>
      <x v="48"/>
    </i>
    <i>
      <x v="47"/>
      <x v="22"/>
    </i>
    <i>
      <x v="48"/>
      <x v="6"/>
    </i>
    <i>
      <x v="49"/>
      <x v="21"/>
    </i>
  </rowItems>
  <colItems count="1">
    <i/>
  </colItems>
  <formats count="396">
    <format dxfId="791">
      <pivotArea dataOnly="0" labelOnly="1" outline="0" fieldPosition="0">
        <references count="2">
          <reference field="0" count="1" selected="0">
            <x v="0"/>
          </reference>
          <reference field="1" count="0"/>
        </references>
      </pivotArea>
    </format>
    <format dxfId="790">
      <pivotArea dataOnly="0" labelOnly="1" outline="0" fieldPosition="0">
        <references count="1">
          <reference field="0" count="1">
            <x v="0"/>
          </reference>
        </references>
      </pivotArea>
    </format>
    <format dxfId="789">
      <pivotArea dataOnly="0" labelOnly="1" outline="0" fieldPosition="0">
        <references count="1">
          <reference field="0" count="1">
            <x v="1"/>
          </reference>
        </references>
      </pivotArea>
    </format>
    <format dxfId="788">
      <pivotArea dataOnly="0" labelOnly="1" outline="0" fieldPosition="0">
        <references count="1">
          <reference field="0" count="1">
            <x v="2"/>
          </reference>
        </references>
      </pivotArea>
    </format>
    <format dxfId="787">
      <pivotArea dataOnly="0" labelOnly="1" outline="0" fieldPosition="0">
        <references count="1">
          <reference field="0" count="1">
            <x v="3"/>
          </reference>
        </references>
      </pivotArea>
    </format>
    <format dxfId="786">
      <pivotArea dataOnly="0" labelOnly="1" outline="0" fieldPosition="0">
        <references count="1">
          <reference field="0" count="1">
            <x v="4"/>
          </reference>
        </references>
      </pivotArea>
    </format>
    <format dxfId="785">
      <pivotArea dataOnly="0" labelOnly="1" outline="0" fieldPosition="0">
        <references count="1">
          <reference field="0" count="1">
            <x v="5"/>
          </reference>
        </references>
      </pivotArea>
    </format>
    <format dxfId="784">
      <pivotArea dataOnly="0" labelOnly="1" outline="0" fieldPosition="0">
        <references count="1">
          <reference field="0" count="1">
            <x v="6"/>
          </reference>
        </references>
      </pivotArea>
    </format>
    <format dxfId="783">
      <pivotArea dataOnly="0" labelOnly="1" outline="0" fieldPosition="0">
        <references count="1">
          <reference field="0" count="1">
            <x v="7"/>
          </reference>
        </references>
      </pivotArea>
    </format>
    <format dxfId="782">
      <pivotArea dataOnly="0" labelOnly="1" outline="0" fieldPosition="0">
        <references count="1">
          <reference field="0" count="1">
            <x v="8"/>
          </reference>
        </references>
      </pivotArea>
    </format>
    <format dxfId="781">
      <pivotArea dataOnly="0" labelOnly="1" outline="0" fieldPosition="0">
        <references count="1">
          <reference field="0" count="1">
            <x v="9"/>
          </reference>
        </references>
      </pivotArea>
    </format>
    <format dxfId="780">
      <pivotArea dataOnly="0" labelOnly="1" outline="0" fieldPosition="0">
        <references count="1">
          <reference field="0" count="1">
            <x v="10"/>
          </reference>
        </references>
      </pivotArea>
    </format>
    <format dxfId="779">
      <pivotArea dataOnly="0" labelOnly="1" outline="0" fieldPosition="0">
        <references count="1">
          <reference field="0" count="1">
            <x v="11"/>
          </reference>
        </references>
      </pivotArea>
    </format>
    <format dxfId="778">
      <pivotArea dataOnly="0" labelOnly="1" outline="0" fieldPosition="0">
        <references count="1">
          <reference field="0" count="1">
            <x v="12"/>
          </reference>
        </references>
      </pivotArea>
    </format>
    <format dxfId="777">
      <pivotArea dataOnly="0" labelOnly="1" outline="0" fieldPosition="0">
        <references count="1">
          <reference field="0" count="1">
            <x v="13"/>
          </reference>
        </references>
      </pivotArea>
    </format>
    <format dxfId="776">
      <pivotArea dataOnly="0" labelOnly="1" outline="0" fieldPosition="0">
        <references count="1">
          <reference field="0" count="1">
            <x v="14"/>
          </reference>
        </references>
      </pivotArea>
    </format>
    <format dxfId="775">
      <pivotArea dataOnly="0" labelOnly="1" outline="0" fieldPosition="0">
        <references count="1">
          <reference field="0" count="1">
            <x v="15"/>
          </reference>
        </references>
      </pivotArea>
    </format>
    <format dxfId="774">
      <pivotArea dataOnly="0" labelOnly="1" outline="0" fieldPosition="0">
        <references count="1">
          <reference field="0" count="1">
            <x v="16"/>
          </reference>
        </references>
      </pivotArea>
    </format>
    <format dxfId="773">
      <pivotArea dataOnly="0" labelOnly="1" outline="0" fieldPosition="0">
        <references count="1">
          <reference field="0" count="1">
            <x v="17"/>
          </reference>
        </references>
      </pivotArea>
    </format>
    <format dxfId="772">
      <pivotArea dataOnly="0" labelOnly="1" outline="0" fieldPosition="0">
        <references count="1">
          <reference field="0" count="1">
            <x v="18"/>
          </reference>
        </references>
      </pivotArea>
    </format>
    <format dxfId="771">
      <pivotArea dataOnly="0" labelOnly="1" outline="0" fieldPosition="0">
        <references count="1">
          <reference field="0" count="1">
            <x v="19"/>
          </reference>
        </references>
      </pivotArea>
    </format>
    <format dxfId="770">
      <pivotArea dataOnly="0" labelOnly="1" outline="0" fieldPosition="0">
        <references count="1">
          <reference field="0" count="1">
            <x v="20"/>
          </reference>
        </references>
      </pivotArea>
    </format>
    <format dxfId="769">
      <pivotArea dataOnly="0" labelOnly="1" outline="0" fieldPosition="0">
        <references count="1">
          <reference field="0" count="1">
            <x v="21"/>
          </reference>
        </references>
      </pivotArea>
    </format>
    <format dxfId="768">
      <pivotArea dataOnly="0" labelOnly="1" outline="0" fieldPosition="0">
        <references count="1">
          <reference field="0" count="1">
            <x v="22"/>
          </reference>
        </references>
      </pivotArea>
    </format>
    <format dxfId="767">
      <pivotArea dataOnly="0" labelOnly="1" outline="0" fieldPosition="0">
        <references count="1">
          <reference field="0" count="1">
            <x v="23"/>
          </reference>
        </references>
      </pivotArea>
    </format>
    <format dxfId="766">
      <pivotArea dataOnly="0" labelOnly="1" outline="0" fieldPosition="0">
        <references count="1">
          <reference field="0" count="1">
            <x v="24"/>
          </reference>
        </references>
      </pivotArea>
    </format>
    <format dxfId="765">
      <pivotArea dataOnly="0" labelOnly="1" outline="0" fieldPosition="0">
        <references count="1">
          <reference field="0" count="1">
            <x v="25"/>
          </reference>
        </references>
      </pivotArea>
    </format>
    <format dxfId="764">
      <pivotArea dataOnly="0" labelOnly="1" outline="0" fieldPosition="0">
        <references count="1">
          <reference field="0" count="1">
            <x v="26"/>
          </reference>
        </references>
      </pivotArea>
    </format>
    <format dxfId="763">
      <pivotArea dataOnly="0" labelOnly="1" outline="0" fieldPosition="0">
        <references count="1">
          <reference field="0" count="1">
            <x v="27"/>
          </reference>
        </references>
      </pivotArea>
    </format>
    <format dxfId="762">
      <pivotArea dataOnly="0" labelOnly="1" outline="0" fieldPosition="0">
        <references count="1">
          <reference field="0" count="1">
            <x v="28"/>
          </reference>
        </references>
      </pivotArea>
    </format>
    <format dxfId="761">
      <pivotArea dataOnly="0" labelOnly="1" outline="0" fieldPosition="0">
        <references count="1">
          <reference field="0" count="1">
            <x v="29"/>
          </reference>
        </references>
      </pivotArea>
    </format>
    <format dxfId="760">
      <pivotArea dataOnly="0" labelOnly="1" outline="0" fieldPosition="0">
        <references count="1">
          <reference field="0" count="1">
            <x v="30"/>
          </reference>
        </references>
      </pivotArea>
    </format>
    <format dxfId="759">
      <pivotArea dataOnly="0" labelOnly="1" outline="0" fieldPosition="0">
        <references count="1">
          <reference field="0" count="1">
            <x v="31"/>
          </reference>
        </references>
      </pivotArea>
    </format>
    <format dxfId="758">
      <pivotArea dataOnly="0" labelOnly="1" outline="0" fieldPosition="0">
        <references count="1">
          <reference field="0" count="1">
            <x v="32"/>
          </reference>
        </references>
      </pivotArea>
    </format>
    <format dxfId="757">
      <pivotArea dataOnly="0" labelOnly="1" outline="0" fieldPosition="0">
        <references count="1">
          <reference field="0" count="1">
            <x v="33"/>
          </reference>
        </references>
      </pivotArea>
    </format>
    <format dxfId="756">
      <pivotArea dataOnly="0" labelOnly="1" outline="0" fieldPosition="0">
        <references count="1">
          <reference field="0" count="1">
            <x v="34"/>
          </reference>
        </references>
      </pivotArea>
    </format>
    <format dxfId="755">
      <pivotArea dataOnly="0" labelOnly="1" outline="0" fieldPosition="0">
        <references count="1">
          <reference field="0" count="1">
            <x v="35"/>
          </reference>
        </references>
      </pivotArea>
    </format>
    <format dxfId="754">
      <pivotArea dataOnly="0" labelOnly="1" outline="0" fieldPosition="0">
        <references count="1">
          <reference field="0" count="1">
            <x v="36"/>
          </reference>
        </references>
      </pivotArea>
    </format>
    <format dxfId="753">
      <pivotArea dataOnly="0" labelOnly="1" outline="0" fieldPosition="0">
        <references count="1">
          <reference field="0" count="1">
            <x v="37"/>
          </reference>
        </references>
      </pivotArea>
    </format>
    <format dxfId="752">
      <pivotArea dataOnly="0" labelOnly="1" outline="0" fieldPosition="0">
        <references count="1">
          <reference field="0" count="1">
            <x v="38"/>
          </reference>
        </references>
      </pivotArea>
    </format>
    <format dxfId="751">
      <pivotArea dataOnly="0" labelOnly="1" outline="0" fieldPosition="0">
        <references count="1">
          <reference field="0" count="1">
            <x v="39"/>
          </reference>
        </references>
      </pivotArea>
    </format>
    <format dxfId="750">
      <pivotArea dataOnly="0" labelOnly="1" outline="0" fieldPosition="0">
        <references count="1">
          <reference field="0" count="1">
            <x v="40"/>
          </reference>
        </references>
      </pivotArea>
    </format>
    <format dxfId="749">
      <pivotArea dataOnly="0" labelOnly="1" outline="0" fieldPosition="0">
        <references count="1">
          <reference field="0" count="1">
            <x v="41"/>
          </reference>
        </references>
      </pivotArea>
    </format>
    <format dxfId="748">
      <pivotArea dataOnly="0" labelOnly="1" outline="0" fieldPosition="0">
        <references count="1">
          <reference field="0" count="1">
            <x v="42"/>
          </reference>
        </references>
      </pivotArea>
    </format>
    <format dxfId="747">
      <pivotArea dataOnly="0" labelOnly="1" outline="0" fieldPosition="0">
        <references count="1">
          <reference field="0" count="1">
            <x v="43"/>
          </reference>
        </references>
      </pivotArea>
    </format>
    <format dxfId="746">
      <pivotArea dataOnly="0" labelOnly="1" outline="0" fieldPosition="0">
        <references count="1">
          <reference field="0" count="1">
            <x v="44"/>
          </reference>
        </references>
      </pivotArea>
    </format>
    <format dxfId="745">
      <pivotArea dataOnly="0" labelOnly="1" outline="0" fieldPosition="0">
        <references count="1">
          <reference field="0" count="1">
            <x v="45"/>
          </reference>
        </references>
      </pivotArea>
    </format>
    <format dxfId="744">
      <pivotArea dataOnly="0" labelOnly="1" outline="0" fieldPosition="0">
        <references count="1">
          <reference field="0" count="1">
            <x v="46"/>
          </reference>
        </references>
      </pivotArea>
    </format>
    <format dxfId="743">
      <pivotArea dataOnly="0" labelOnly="1" outline="0" fieldPosition="0">
        <references count="1">
          <reference field="0" count="1">
            <x v="47"/>
          </reference>
        </references>
      </pivotArea>
    </format>
    <format dxfId="742">
      <pivotArea dataOnly="0" labelOnly="1" outline="0" fieldPosition="0">
        <references count="1">
          <reference field="0" count="1">
            <x v="48"/>
          </reference>
        </references>
      </pivotArea>
    </format>
    <format dxfId="741">
      <pivotArea dataOnly="0" labelOnly="1" outline="0" fieldPosition="0">
        <references count="1">
          <reference field="0" count="1">
            <x v="0"/>
          </reference>
        </references>
      </pivotArea>
    </format>
    <format dxfId="740">
      <pivotArea dataOnly="0" labelOnly="1" outline="0" fieldPosition="0">
        <references count="1">
          <reference field="0" count="1">
            <x v="1"/>
          </reference>
        </references>
      </pivotArea>
    </format>
    <format dxfId="739">
      <pivotArea dataOnly="0" labelOnly="1" outline="0" fieldPosition="0">
        <references count="1">
          <reference field="0" count="1">
            <x v="2"/>
          </reference>
        </references>
      </pivotArea>
    </format>
    <format dxfId="738">
      <pivotArea dataOnly="0" labelOnly="1" outline="0" fieldPosition="0">
        <references count="1">
          <reference field="0" count="1">
            <x v="3"/>
          </reference>
        </references>
      </pivotArea>
    </format>
    <format dxfId="737">
      <pivotArea dataOnly="0" labelOnly="1" outline="0" fieldPosition="0">
        <references count="1">
          <reference field="0" count="1">
            <x v="4"/>
          </reference>
        </references>
      </pivotArea>
    </format>
    <format dxfId="736">
      <pivotArea dataOnly="0" labelOnly="1" outline="0" fieldPosition="0">
        <references count="1">
          <reference field="0" count="1">
            <x v="5"/>
          </reference>
        </references>
      </pivotArea>
    </format>
    <format dxfId="735">
      <pivotArea dataOnly="0" labelOnly="1" outline="0" fieldPosition="0">
        <references count="1">
          <reference field="0" count="1">
            <x v="6"/>
          </reference>
        </references>
      </pivotArea>
    </format>
    <format dxfId="734">
      <pivotArea dataOnly="0" labelOnly="1" outline="0" fieldPosition="0">
        <references count="1">
          <reference field="0" count="1">
            <x v="7"/>
          </reference>
        </references>
      </pivotArea>
    </format>
    <format dxfId="733">
      <pivotArea dataOnly="0" labelOnly="1" outline="0" fieldPosition="0">
        <references count="1">
          <reference field="0" count="1">
            <x v="8"/>
          </reference>
        </references>
      </pivotArea>
    </format>
    <format dxfId="732">
      <pivotArea dataOnly="0" labelOnly="1" outline="0" fieldPosition="0">
        <references count="1">
          <reference field="0" count="1">
            <x v="9"/>
          </reference>
        </references>
      </pivotArea>
    </format>
    <format dxfId="731">
      <pivotArea dataOnly="0" labelOnly="1" outline="0" fieldPosition="0">
        <references count="1">
          <reference field="0" count="1">
            <x v="10"/>
          </reference>
        </references>
      </pivotArea>
    </format>
    <format dxfId="730">
      <pivotArea dataOnly="0" labelOnly="1" outline="0" fieldPosition="0">
        <references count="1">
          <reference field="0" count="1">
            <x v="11"/>
          </reference>
        </references>
      </pivotArea>
    </format>
    <format dxfId="729">
      <pivotArea dataOnly="0" labelOnly="1" outline="0" fieldPosition="0">
        <references count="1">
          <reference field="0" count="1">
            <x v="12"/>
          </reference>
        </references>
      </pivotArea>
    </format>
    <format dxfId="728">
      <pivotArea dataOnly="0" labelOnly="1" outline="0" fieldPosition="0">
        <references count="1">
          <reference field="0" count="1">
            <x v="13"/>
          </reference>
        </references>
      </pivotArea>
    </format>
    <format dxfId="727">
      <pivotArea dataOnly="0" labelOnly="1" outline="0" fieldPosition="0">
        <references count="1">
          <reference field="0" count="1">
            <x v="14"/>
          </reference>
        </references>
      </pivotArea>
    </format>
    <format dxfId="726">
      <pivotArea dataOnly="0" labelOnly="1" outline="0" fieldPosition="0">
        <references count="1">
          <reference field="0" count="1">
            <x v="15"/>
          </reference>
        </references>
      </pivotArea>
    </format>
    <format dxfId="725">
      <pivotArea dataOnly="0" labelOnly="1" outline="0" fieldPosition="0">
        <references count="1">
          <reference field="0" count="1">
            <x v="16"/>
          </reference>
        </references>
      </pivotArea>
    </format>
    <format dxfId="724">
      <pivotArea dataOnly="0" labelOnly="1" outline="0" fieldPosition="0">
        <references count="1">
          <reference field="0" count="1">
            <x v="17"/>
          </reference>
        </references>
      </pivotArea>
    </format>
    <format dxfId="723">
      <pivotArea dataOnly="0" labelOnly="1" outline="0" fieldPosition="0">
        <references count="1">
          <reference field="0" count="1">
            <x v="18"/>
          </reference>
        </references>
      </pivotArea>
    </format>
    <format dxfId="722">
      <pivotArea dataOnly="0" labelOnly="1" outline="0" fieldPosition="0">
        <references count="1">
          <reference field="0" count="1">
            <x v="19"/>
          </reference>
        </references>
      </pivotArea>
    </format>
    <format dxfId="721">
      <pivotArea dataOnly="0" labelOnly="1" outline="0" fieldPosition="0">
        <references count="1">
          <reference field="0" count="1">
            <x v="20"/>
          </reference>
        </references>
      </pivotArea>
    </format>
    <format dxfId="720">
      <pivotArea dataOnly="0" labelOnly="1" outline="0" fieldPosition="0">
        <references count="1">
          <reference field="0" count="1">
            <x v="21"/>
          </reference>
        </references>
      </pivotArea>
    </format>
    <format dxfId="719">
      <pivotArea dataOnly="0" labelOnly="1" outline="0" fieldPosition="0">
        <references count="1">
          <reference field="0" count="1">
            <x v="22"/>
          </reference>
        </references>
      </pivotArea>
    </format>
    <format dxfId="718">
      <pivotArea dataOnly="0" labelOnly="1" outline="0" fieldPosition="0">
        <references count="1">
          <reference field="0" count="1">
            <x v="23"/>
          </reference>
        </references>
      </pivotArea>
    </format>
    <format dxfId="717">
      <pivotArea dataOnly="0" labelOnly="1" outline="0" fieldPosition="0">
        <references count="1">
          <reference field="0" count="1">
            <x v="24"/>
          </reference>
        </references>
      </pivotArea>
    </format>
    <format dxfId="716">
      <pivotArea dataOnly="0" labelOnly="1" outline="0" fieldPosition="0">
        <references count="1">
          <reference field="0" count="1">
            <x v="25"/>
          </reference>
        </references>
      </pivotArea>
    </format>
    <format dxfId="715">
      <pivotArea dataOnly="0" labelOnly="1" outline="0" fieldPosition="0">
        <references count="1">
          <reference field="0" count="1">
            <x v="26"/>
          </reference>
        </references>
      </pivotArea>
    </format>
    <format dxfId="714">
      <pivotArea dataOnly="0" labelOnly="1" outline="0" fieldPosition="0">
        <references count="1">
          <reference field="0" count="1">
            <x v="27"/>
          </reference>
        </references>
      </pivotArea>
    </format>
    <format dxfId="713">
      <pivotArea dataOnly="0" labelOnly="1" outline="0" fieldPosition="0">
        <references count="1">
          <reference field="0" count="1">
            <x v="28"/>
          </reference>
        </references>
      </pivotArea>
    </format>
    <format dxfId="712">
      <pivotArea dataOnly="0" labelOnly="1" outline="0" fieldPosition="0">
        <references count="1">
          <reference field="0" count="1">
            <x v="29"/>
          </reference>
        </references>
      </pivotArea>
    </format>
    <format dxfId="711">
      <pivotArea dataOnly="0" labelOnly="1" outline="0" fieldPosition="0">
        <references count="1">
          <reference field="0" count="1">
            <x v="30"/>
          </reference>
        </references>
      </pivotArea>
    </format>
    <format dxfId="710">
      <pivotArea dataOnly="0" labelOnly="1" outline="0" fieldPosition="0">
        <references count="1">
          <reference field="0" count="1">
            <x v="31"/>
          </reference>
        </references>
      </pivotArea>
    </format>
    <format dxfId="709">
      <pivotArea dataOnly="0" labelOnly="1" outline="0" fieldPosition="0">
        <references count="1">
          <reference field="0" count="1">
            <x v="32"/>
          </reference>
        </references>
      </pivotArea>
    </format>
    <format dxfId="708">
      <pivotArea dataOnly="0" labelOnly="1" outline="0" fieldPosition="0">
        <references count="1">
          <reference field="0" count="1">
            <x v="33"/>
          </reference>
        </references>
      </pivotArea>
    </format>
    <format dxfId="707">
      <pivotArea dataOnly="0" labelOnly="1" outline="0" fieldPosition="0">
        <references count="1">
          <reference field="0" count="1">
            <x v="34"/>
          </reference>
        </references>
      </pivotArea>
    </format>
    <format dxfId="706">
      <pivotArea dataOnly="0" labelOnly="1" outline="0" fieldPosition="0">
        <references count="1">
          <reference field="0" count="1">
            <x v="35"/>
          </reference>
        </references>
      </pivotArea>
    </format>
    <format dxfId="705">
      <pivotArea dataOnly="0" labelOnly="1" outline="0" fieldPosition="0">
        <references count="1">
          <reference field="0" count="1">
            <x v="36"/>
          </reference>
        </references>
      </pivotArea>
    </format>
    <format dxfId="704">
      <pivotArea dataOnly="0" labelOnly="1" outline="0" fieldPosition="0">
        <references count="1">
          <reference field="0" count="1">
            <x v="37"/>
          </reference>
        </references>
      </pivotArea>
    </format>
    <format dxfId="703">
      <pivotArea dataOnly="0" labelOnly="1" outline="0" fieldPosition="0">
        <references count="1">
          <reference field="0" count="1">
            <x v="38"/>
          </reference>
        </references>
      </pivotArea>
    </format>
    <format dxfId="702">
      <pivotArea dataOnly="0" labelOnly="1" outline="0" fieldPosition="0">
        <references count="1">
          <reference field="0" count="1">
            <x v="39"/>
          </reference>
        </references>
      </pivotArea>
    </format>
    <format dxfId="701">
      <pivotArea dataOnly="0" labelOnly="1" outline="0" fieldPosition="0">
        <references count="1">
          <reference field="0" count="1">
            <x v="40"/>
          </reference>
        </references>
      </pivotArea>
    </format>
    <format dxfId="700">
      <pivotArea dataOnly="0" labelOnly="1" outline="0" fieldPosition="0">
        <references count="1">
          <reference field="0" count="1">
            <x v="41"/>
          </reference>
        </references>
      </pivotArea>
    </format>
    <format dxfId="699">
      <pivotArea dataOnly="0" labelOnly="1" outline="0" fieldPosition="0">
        <references count="1">
          <reference field="0" count="1">
            <x v="42"/>
          </reference>
        </references>
      </pivotArea>
    </format>
    <format dxfId="698">
      <pivotArea dataOnly="0" labelOnly="1" outline="0" fieldPosition="0">
        <references count="1">
          <reference field="0" count="1">
            <x v="43"/>
          </reference>
        </references>
      </pivotArea>
    </format>
    <format dxfId="697">
      <pivotArea dataOnly="0" labelOnly="1" outline="0" fieldPosition="0">
        <references count="1">
          <reference field="0" count="1">
            <x v="44"/>
          </reference>
        </references>
      </pivotArea>
    </format>
    <format dxfId="696">
      <pivotArea dataOnly="0" labelOnly="1" outline="0" fieldPosition="0">
        <references count="1">
          <reference field="0" count="1">
            <x v="45"/>
          </reference>
        </references>
      </pivotArea>
    </format>
    <format dxfId="695">
      <pivotArea dataOnly="0" labelOnly="1" outline="0" fieldPosition="0">
        <references count="1">
          <reference field="0" count="1">
            <x v="46"/>
          </reference>
        </references>
      </pivotArea>
    </format>
    <format dxfId="694">
      <pivotArea dataOnly="0" labelOnly="1" outline="0" fieldPosition="0">
        <references count="1">
          <reference field="0" count="1">
            <x v="47"/>
          </reference>
        </references>
      </pivotArea>
    </format>
    <format dxfId="693">
      <pivotArea dataOnly="0" labelOnly="1" outline="0" fieldPosition="0">
        <references count="1">
          <reference field="0" count="1">
            <x v="48"/>
          </reference>
        </references>
      </pivotArea>
    </format>
    <format dxfId="692">
      <pivotArea dataOnly="0" labelOnly="1" outline="0" fieldPosition="0">
        <references count="1">
          <reference field="0" count="1">
            <x v="0"/>
          </reference>
        </references>
      </pivotArea>
    </format>
    <format dxfId="691">
      <pivotArea dataOnly="0" labelOnly="1" outline="0" fieldPosition="0">
        <references count="1">
          <reference field="0" count="1">
            <x v="1"/>
          </reference>
        </references>
      </pivotArea>
    </format>
    <format dxfId="690">
      <pivotArea dataOnly="0" labelOnly="1" outline="0" fieldPosition="0">
        <references count="1">
          <reference field="0" count="1">
            <x v="2"/>
          </reference>
        </references>
      </pivotArea>
    </format>
    <format dxfId="689">
      <pivotArea dataOnly="0" labelOnly="1" outline="0" fieldPosition="0">
        <references count="1">
          <reference field="0" count="1">
            <x v="3"/>
          </reference>
        </references>
      </pivotArea>
    </format>
    <format dxfId="688">
      <pivotArea dataOnly="0" labelOnly="1" outline="0" fieldPosition="0">
        <references count="1">
          <reference field="0" count="1">
            <x v="4"/>
          </reference>
        </references>
      </pivotArea>
    </format>
    <format dxfId="687">
      <pivotArea dataOnly="0" labelOnly="1" outline="0" fieldPosition="0">
        <references count="1">
          <reference field="0" count="1">
            <x v="5"/>
          </reference>
        </references>
      </pivotArea>
    </format>
    <format dxfId="686">
      <pivotArea dataOnly="0" labelOnly="1" outline="0" fieldPosition="0">
        <references count="1">
          <reference field="0" count="1">
            <x v="6"/>
          </reference>
        </references>
      </pivotArea>
    </format>
    <format dxfId="685">
      <pivotArea dataOnly="0" labelOnly="1" outline="0" fieldPosition="0">
        <references count="1">
          <reference field="0" count="1">
            <x v="7"/>
          </reference>
        </references>
      </pivotArea>
    </format>
    <format dxfId="684">
      <pivotArea dataOnly="0" labelOnly="1" outline="0" fieldPosition="0">
        <references count="1">
          <reference field="0" count="1">
            <x v="8"/>
          </reference>
        </references>
      </pivotArea>
    </format>
    <format dxfId="683">
      <pivotArea dataOnly="0" labelOnly="1" outline="0" fieldPosition="0">
        <references count="1">
          <reference field="0" count="1">
            <x v="9"/>
          </reference>
        </references>
      </pivotArea>
    </format>
    <format dxfId="682">
      <pivotArea dataOnly="0" labelOnly="1" outline="0" fieldPosition="0">
        <references count="1">
          <reference field="0" count="1">
            <x v="10"/>
          </reference>
        </references>
      </pivotArea>
    </format>
    <format dxfId="681">
      <pivotArea dataOnly="0" labelOnly="1" outline="0" fieldPosition="0">
        <references count="1">
          <reference field="0" count="1">
            <x v="11"/>
          </reference>
        </references>
      </pivotArea>
    </format>
    <format dxfId="680">
      <pivotArea dataOnly="0" labelOnly="1" outline="0" fieldPosition="0">
        <references count="1">
          <reference field="0" count="1">
            <x v="12"/>
          </reference>
        </references>
      </pivotArea>
    </format>
    <format dxfId="679">
      <pivotArea dataOnly="0" labelOnly="1" outline="0" fieldPosition="0">
        <references count="1">
          <reference field="0" count="1">
            <x v="13"/>
          </reference>
        </references>
      </pivotArea>
    </format>
    <format dxfId="678">
      <pivotArea dataOnly="0" labelOnly="1" outline="0" fieldPosition="0">
        <references count="1">
          <reference field="0" count="1">
            <x v="14"/>
          </reference>
        </references>
      </pivotArea>
    </format>
    <format dxfId="677">
      <pivotArea dataOnly="0" labelOnly="1" outline="0" fieldPosition="0">
        <references count="1">
          <reference field="0" count="1">
            <x v="15"/>
          </reference>
        </references>
      </pivotArea>
    </format>
    <format dxfId="676">
      <pivotArea dataOnly="0" labelOnly="1" outline="0" fieldPosition="0">
        <references count="1">
          <reference field="0" count="1">
            <x v="16"/>
          </reference>
        </references>
      </pivotArea>
    </format>
    <format dxfId="675">
      <pivotArea dataOnly="0" labelOnly="1" outline="0" fieldPosition="0">
        <references count="1">
          <reference field="0" count="1">
            <x v="17"/>
          </reference>
        </references>
      </pivotArea>
    </format>
    <format dxfId="674">
      <pivotArea dataOnly="0" labelOnly="1" outline="0" fieldPosition="0">
        <references count="1">
          <reference field="0" count="1">
            <x v="18"/>
          </reference>
        </references>
      </pivotArea>
    </format>
    <format dxfId="673">
      <pivotArea dataOnly="0" labelOnly="1" outline="0" fieldPosition="0">
        <references count="1">
          <reference field="0" count="1">
            <x v="19"/>
          </reference>
        </references>
      </pivotArea>
    </format>
    <format dxfId="672">
      <pivotArea dataOnly="0" labelOnly="1" outline="0" fieldPosition="0">
        <references count="1">
          <reference field="0" count="1">
            <x v="20"/>
          </reference>
        </references>
      </pivotArea>
    </format>
    <format dxfId="671">
      <pivotArea dataOnly="0" labelOnly="1" outline="0" fieldPosition="0">
        <references count="1">
          <reference field="0" count="1">
            <x v="21"/>
          </reference>
        </references>
      </pivotArea>
    </format>
    <format dxfId="670">
      <pivotArea dataOnly="0" labelOnly="1" outline="0" fieldPosition="0">
        <references count="1">
          <reference field="0" count="1">
            <x v="22"/>
          </reference>
        </references>
      </pivotArea>
    </format>
    <format dxfId="669">
      <pivotArea dataOnly="0" labelOnly="1" outline="0" fieldPosition="0">
        <references count="1">
          <reference field="0" count="1">
            <x v="23"/>
          </reference>
        </references>
      </pivotArea>
    </format>
    <format dxfId="668">
      <pivotArea dataOnly="0" labelOnly="1" outline="0" fieldPosition="0">
        <references count="1">
          <reference field="0" count="1">
            <x v="24"/>
          </reference>
        </references>
      </pivotArea>
    </format>
    <format dxfId="667">
      <pivotArea dataOnly="0" labelOnly="1" outline="0" fieldPosition="0">
        <references count="1">
          <reference field="0" count="1">
            <x v="25"/>
          </reference>
        </references>
      </pivotArea>
    </format>
    <format dxfId="666">
      <pivotArea dataOnly="0" labelOnly="1" outline="0" fieldPosition="0">
        <references count="1">
          <reference field="0" count="1">
            <x v="26"/>
          </reference>
        </references>
      </pivotArea>
    </format>
    <format dxfId="665">
      <pivotArea dataOnly="0" labelOnly="1" outline="0" fieldPosition="0">
        <references count="1">
          <reference field="0" count="1">
            <x v="27"/>
          </reference>
        </references>
      </pivotArea>
    </format>
    <format dxfId="664">
      <pivotArea dataOnly="0" labelOnly="1" outline="0" fieldPosition="0">
        <references count="1">
          <reference field="0" count="1">
            <x v="28"/>
          </reference>
        </references>
      </pivotArea>
    </format>
    <format dxfId="663">
      <pivotArea dataOnly="0" labelOnly="1" outline="0" fieldPosition="0">
        <references count="1">
          <reference field="0" count="1">
            <x v="29"/>
          </reference>
        </references>
      </pivotArea>
    </format>
    <format dxfId="662">
      <pivotArea dataOnly="0" labelOnly="1" outline="0" fieldPosition="0">
        <references count="1">
          <reference field="0" count="1">
            <x v="30"/>
          </reference>
        </references>
      </pivotArea>
    </format>
    <format dxfId="661">
      <pivotArea dataOnly="0" labelOnly="1" outline="0" fieldPosition="0">
        <references count="1">
          <reference field="0" count="1">
            <x v="31"/>
          </reference>
        </references>
      </pivotArea>
    </format>
    <format dxfId="660">
      <pivotArea dataOnly="0" labelOnly="1" outline="0" fieldPosition="0">
        <references count="1">
          <reference field="0" count="1">
            <x v="32"/>
          </reference>
        </references>
      </pivotArea>
    </format>
    <format dxfId="659">
      <pivotArea dataOnly="0" labelOnly="1" outline="0" fieldPosition="0">
        <references count="1">
          <reference field="0" count="1">
            <x v="33"/>
          </reference>
        </references>
      </pivotArea>
    </format>
    <format dxfId="658">
      <pivotArea dataOnly="0" labelOnly="1" outline="0" fieldPosition="0">
        <references count="1">
          <reference field="0" count="1">
            <x v="34"/>
          </reference>
        </references>
      </pivotArea>
    </format>
    <format dxfId="657">
      <pivotArea dataOnly="0" labelOnly="1" outline="0" fieldPosition="0">
        <references count="1">
          <reference field="0" count="1">
            <x v="35"/>
          </reference>
        </references>
      </pivotArea>
    </format>
    <format dxfId="656">
      <pivotArea dataOnly="0" labelOnly="1" outline="0" fieldPosition="0">
        <references count="1">
          <reference field="0" count="1">
            <x v="36"/>
          </reference>
        </references>
      </pivotArea>
    </format>
    <format dxfId="655">
      <pivotArea dataOnly="0" labelOnly="1" outline="0" fieldPosition="0">
        <references count="1">
          <reference field="0" count="1">
            <x v="37"/>
          </reference>
        </references>
      </pivotArea>
    </format>
    <format dxfId="654">
      <pivotArea dataOnly="0" labelOnly="1" outline="0" fieldPosition="0">
        <references count="1">
          <reference field="0" count="1">
            <x v="38"/>
          </reference>
        </references>
      </pivotArea>
    </format>
    <format dxfId="653">
      <pivotArea dataOnly="0" labelOnly="1" outline="0" fieldPosition="0">
        <references count="1">
          <reference field="0" count="1">
            <x v="39"/>
          </reference>
        </references>
      </pivotArea>
    </format>
    <format dxfId="652">
      <pivotArea dataOnly="0" labelOnly="1" outline="0" fieldPosition="0">
        <references count="1">
          <reference field="0" count="1">
            <x v="40"/>
          </reference>
        </references>
      </pivotArea>
    </format>
    <format dxfId="651">
      <pivotArea dataOnly="0" labelOnly="1" outline="0" fieldPosition="0">
        <references count="1">
          <reference field="0" count="1">
            <x v="41"/>
          </reference>
        </references>
      </pivotArea>
    </format>
    <format dxfId="650">
      <pivotArea dataOnly="0" labelOnly="1" outline="0" fieldPosition="0">
        <references count="1">
          <reference field="0" count="1">
            <x v="42"/>
          </reference>
        </references>
      </pivotArea>
    </format>
    <format dxfId="649">
      <pivotArea dataOnly="0" labelOnly="1" outline="0" fieldPosition="0">
        <references count="1">
          <reference field="0" count="1">
            <x v="43"/>
          </reference>
        </references>
      </pivotArea>
    </format>
    <format dxfId="648">
      <pivotArea dataOnly="0" labelOnly="1" outline="0" fieldPosition="0">
        <references count="1">
          <reference field="0" count="1">
            <x v="44"/>
          </reference>
        </references>
      </pivotArea>
    </format>
    <format dxfId="647">
      <pivotArea dataOnly="0" labelOnly="1" outline="0" fieldPosition="0">
        <references count="1">
          <reference field="0" count="1">
            <x v="45"/>
          </reference>
        </references>
      </pivotArea>
    </format>
    <format dxfId="646">
      <pivotArea dataOnly="0" labelOnly="1" outline="0" fieldPosition="0">
        <references count="1">
          <reference field="0" count="1">
            <x v="46"/>
          </reference>
        </references>
      </pivotArea>
    </format>
    <format dxfId="645">
      <pivotArea dataOnly="0" labelOnly="1" outline="0" fieldPosition="0">
        <references count="1">
          <reference field="0" count="1">
            <x v="47"/>
          </reference>
        </references>
      </pivotArea>
    </format>
    <format dxfId="644">
      <pivotArea dataOnly="0" labelOnly="1" outline="0" fieldPosition="0">
        <references count="1">
          <reference field="0" count="1">
            <x v="48"/>
          </reference>
        </references>
      </pivotArea>
    </format>
    <format dxfId="643">
      <pivotArea dataOnly="0" labelOnly="1" outline="0" fieldPosition="0">
        <references count="1">
          <reference field="0" count="1" defaultSubtotal="1">
            <x v="0"/>
          </reference>
        </references>
      </pivotArea>
    </format>
    <format dxfId="642">
      <pivotArea dataOnly="0" labelOnly="1" outline="0" fieldPosition="0">
        <references count="1">
          <reference field="0" count="1" defaultSubtotal="1">
            <x v="1"/>
          </reference>
        </references>
      </pivotArea>
    </format>
    <format dxfId="641">
      <pivotArea dataOnly="0" labelOnly="1" outline="0" fieldPosition="0">
        <references count="1">
          <reference field="0" count="1" defaultSubtotal="1">
            <x v="2"/>
          </reference>
        </references>
      </pivotArea>
    </format>
    <format dxfId="640">
      <pivotArea dataOnly="0" labelOnly="1" outline="0" fieldPosition="0">
        <references count="1">
          <reference field="0" count="1" defaultSubtotal="1">
            <x v="3"/>
          </reference>
        </references>
      </pivotArea>
    </format>
    <format dxfId="639">
      <pivotArea dataOnly="0" labelOnly="1" outline="0" fieldPosition="0">
        <references count="1">
          <reference field="0" count="1" defaultSubtotal="1">
            <x v="4"/>
          </reference>
        </references>
      </pivotArea>
    </format>
    <format dxfId="638">
      <pivotArea dataOnly="0" labelOnly="1" outline="0" fieldPosition="0">
        <references count="1">
          <reference field="0" count="1" defaultSubtotal="1">
            <x v="5"/>
          </reference>
        </references>
      </pivotArea>
    </format>
    <format dxfId="637">
      <pivotArea dataOnly="0" labelOnly="1" outline="0" fieldPosition="0">
        <references count="1">
          <reference field="0" count="1" defaultSubtotal="1">
            <x v="6"/>
          </reference>
        </references>
      </pivotArea>
    </format>
    <format dxfId="636">
      <pivotArea dataOnly="0" labelOnly="1" outline="0" fieldPosition="0">
        <references count="1">
          <reference field="0" count="1" defaultSubtotal="1">
            <x v="7"/>
          </reference>
        </references>
      </pivotArea>
    </format>
    <format dxfId="635">
      <pivotArea dataOnly="0" labelOnly="1" outline="0" fieldPosition="0">
        <references count="1">
          <reference field="0" count="1" defaultSubtotal="1">
            <x v="8"/>
          </reference>
        </references>
      </pivotArea>
    </format>
    <format dxfId="634">
      <pivotArea dataOnly="0" labelOnly="1" outline="0" fieldPosition="0">
        <references count="1">
          <reference field="0" count="1" defaultSubtotal="1">
            <x v="9"/>
          </reference>
        </references>
      </pivotArea>
    </format>
    <format dxfId="633">
      <pivotArea dataOnly="0" labelOnly="1" outline="0" fieldPosition="0">
        <references count="1">
          <reference field="0" count="1" defaultSubtotal="1">
            <x v="10"/>
          </reference>
        </references>
      </pivotArea>
    </format>
    <format dxfId="632">
      <pivotArea dataOnly="0" labelOnly="1" outline="0" fieldPosition="0">
        <references count="1">
          <reference field="0" count="1" defaultSubtotal="1">
            <x v="11"/>
          </reference>
        </references>
      </pivotArea>
    </format>
    <format dxfId="631">
      <pivotArea dataOnly="0" labelOnly="1" outline="0" fieldPosition="0">
        <references count="1">
          <reference field="0" count="1" defaultSubtotal="1">
            <x v="12"/>
          </reference>
        </references>
      </pivotArea>
    </format>
    <format dxfId="630">
      <pivotArea dataOnly="0" labelOnly="1" outline="0" fieldPosition="0">
        <references count="1">
          <reference field="0" count="1" defaultSubtotal="1">
            <x v="13"/>
          </reference>
        </references>
      </pivotArea>
    </format>
    <format dxfId="629">
      <pivotArea dataOnly="0" labelOnly="1" outline="0" fieldPosition="0">
        <references count="1">
          <reference field="0" count="1" defaultSubtotal="1">
            <x v="14"/>
          </reference>
        </references>
      </pivotArea>
    </format>
    <format dxfId="628">
      <pivotArea dataOnly="0" labelOnly="1" outline="0" fieldPosition="0">
        <references count="1">
          <reference field="0" count="1" defaultSubtotal="1">
            <x v="15"/>
          </reference>
        </references>
      </pivotArea>
    </format>
    <format dxfId="627">
      <pivotArea dataOnly="0" labelOnly="1" outline="0" fieldPosition="0">
        <references count="1">
          <reference field="0" count="1" defaultSubtotal="1">
            <x v="16"/>
          </reference>
        </references>
      </pivotArea>
    </format>
    <format dxfId="626">
      <pivotArea dataOnly="0" labelOnly="1" outline="0" fieldPosition="0">
        <references count="1">
          <reference field="0" count="1" defaultSubtotal="1">
            <x v="17"/>
          </reference>
        </references>
      </pivotArea>
    </format>
    <format dxfId="625">
      <pivotArea dataOnly="0" labelOnly="1" outline="0" fieldPosition="0">
        <references count="1">
          <reference field="0" count="1" defaultSubtotal="1">
            <x v="18"/>
          </reference>
        </references>
      </pivotArea>
    </format>
    <format dxfId="624">
      <pivotArea dataOnly="0" labelOnly="1" outline="0" fieldPosition="0">
        <references count="1">
          <reference field="0" count="1" defaultSubtotal="1">
            <x v="19"/>
          </reference>
        </references>
      </pivotArea>
    </format>
    <format dxfId="623">
      <pivotArea dataOnly="0" labelOnly="1" outline="0" fieldPosition="0">
        <references count="1">
          <reference field="0" count="1" defaultSubtotal="1">
            <x v="20"/>
          </reference>
        </references>
      </pivotArea>
    </format>
    <format dxfId="622">
      <pivotArea dataOnly="0" labelOnly="1" outline="0" fieldPosition="0">
        <references count="1">
          <reference field="0" count="1" defaultSubtotal="1">
            <x v="21"/>
          </reference>
        </references>
      </pivotArea>
    </format>
    <format dxfId="621">
      <pivotArea dataOnly="0" labelOnly="1" outline="0" fieldPosition="0">
        <references count="1">
          <reference field="0" count="1" defaultSubtotal="1">
            <x v="22"/>
          </reference>
        </references>
      </pivotArea>
    </format>
    <format dxfId="620">
      <pivotArea dataOnly="0" labelOnly="1" outline="0" fieldPosition="0">
        <references count="1">
          <reference field="0" count="1" defaultSubtotal="1">
            <x v="23"/>
          </reference>
        </references>
      </pivotArea>
    </format>
    <format dxfId="619">
      <pivotArea dataOnly="0" labelOnly="1" outline="0" fieldPosition="0">
        <references count="1">
          <reference field="0" count="1" defaultSubtotal="1">
            <x v="24"/>
          </reference>
        </references>
      </pivotArea>
    </format>
    <format dxfId="618">
      <pivotArea dataOnly="0" labelOnly="1" outline="0" fieldPosition="0">
        <references count="1">
          <reference field="0" count="1" defaultSubtotal="1">
            <x v="25"/>
          </reference>
        </references>
      </pivotArea>
    </format>
    <format dxfId="617">
      <pivotArea dataOnly="0" labelOnly="1" outline="0" fieldPosition="0">
        <references count="1">
          <reference field="0" count="1" defaultSubtotal="1">
            <x v="26"/>
          </reference>
        </references>
      </pivotArea>
    </format>
    <format dxfId="616">
      <pivotArea dataOnly="0" labelOnly="1" outline="0" fieldPosition="0">
        <references count="1">
          <reference field="0" count="1" defaultSubtotal="1">
            <x v="27"/>
          </reference>
        </references>
      </pivotArea>
    </format>
    <format dxfId="615">
      <pivotArea dataOnly="0" labelOnly="1" outline="0" fieldPosition="0">
        <references count="1">
          <reference field="0" count="1" defaultSubtotal="1">
            <x v="28"/>
          </reference>
        </references>
      </pivotArea>
    </format>
    <format dxfId="614">
      <pivotArea dataOnly="0" labelOnly="1" outline="0" fieldPosition="0">
        <references count="1">
          <reference field="0" count="1" defaultSubtotal="1">
            <x v="29"/>
          </reference>
        </references>
      </pivotArea>
    </format>
    <format dxfId="613">
      <pivotArea dataOnly="0" labelOnly="1" outline="0" fieldPosition="0">
        <references count="1">
          <reference field="0" count="1" defaultSubtotal="1">
            <x v="30"/>
          </reference>
        </references>
      </pivotArea>
    </format>
    <format dxfId="612">
      <pivotArea dataOnly="0" labelOnly="1" outline="0" fieldPosition="0">
        <references count="1">
          <reference field="0" count="1" defaultSubtotal="1">
            <x v="31"/>
          </reference>
        </references>
      </pivotArea>
    </format>
    <format dxfId="611">
      <pivotArea dataOnly="0" labelOnly="1" outline="0" fieldPosition="0">
        <references count="1">
          <reference field="0" count="1" defaultSubtotal="1">
            <x v="32"/>
          </reference>
        </references>
      </pivotArea>
    </format>
    <format dxfId="610">
      <pivotArea dataOnly="0" labelOnly="1" outline="0" fieldPosition="0">
        <references count="1">
          <reference field="0" count="1" defaultSubtotal="1">
            <x v="33"/>
          </reference>
        </references>
      </pivotArea>
    </format>
    <format dxfId="609">
      <pivotArea dataOnly="0" labelOnly="1" outline="0" fieldPosition="0">
        <references count="1">
          <reference field="0" count="1" defaultSubtotal="1">
            <x v="34"/>
          </reference>
        </references>
      </pivotArea>
    </format>
    <format dxfId="608">
      <pivotArea dataOnly="0" labelOnly="1" outline="0" fieldPosition="0">
        <references count="1">
          <reference field="0" count="1" defaultSubtotal="1">
            <x v="35"/>
          </reference>
        </references>
      </pivotArea>
    </format>
    <format dxfId="607">
      <pivotArea dataOnly="0" labelOnly="1" outline="0" fieldPosition="0">
        <references count="1">
          <reference field="0" count="1" defaultSubtotal="1">
            <x v="36"/>
          </reference>
        </references>
      </pivotArea>
    </format>
    <format dxfId="606">
      <pivotArea dataOnly="0" labelOnly="1" outline="0" fieldPosition="0">
        <references count="1">
          <reference field="0" count="1" defaultSubtotal="1">
            <x v="37"/>
          </reference>
        </references>
      </pivotArea>
    </format>
    <format dxfId="605">
      <pivotArea dataOnly="0" labelOnly="1" outline="0" fieldPosition="0">
        <references count="1">
          <reference field="0" count="1" defaultSubtotal="1">
            <x v="38"/>
          </reference>
        </references>
      </pivotArea>
    </format>
    <format dxfId="604">
      <pivotArea dataOnly="0" labelOnly="1" outline="0" fieldPosition="0">
        <references count="1">
          <reference field="0" count="1" defaultSubtotal="1">
            <x v="39"/>
          </reference>
        </references>
      </pivotArea>
    </format>
    <format dxfId="603">
      <pivotArea dataOnly="0" labelOnly="1" outline="0" fieldPosition="0">
        <references count="1">
          <reference field="0" count="1" defaultSubtotal="1">
            <x v="40"/>
          </reference>
        </references>
      </pivotArea>
    </format>
    <format dxfId="602">
      <pivotArea dataOnly="0" labelOnly="1" outline="0" fieldPosition="0">
        <references count="1">
          <reference field="0" count="1" defaultSubtotal="1">
            <x v="41"/>
          </reference>
        </references>
      </pivotArea>
    </format>
    <format dxfId="601">
      <pivotArea dataOnly="0" labelOnly="1" outline="0" fieldPosition="0">
        <references count="1">
          <reference field="0" count="1" defaultSubtotal="1">
            <x v="42"/>
          </reference>
        </references>
      </pivotArea>
    </format>
    <format dxfId="600">
      <pivotArea dataOnly="0" labelOnly="1" outline="0" fieldPosition="0">
        <references count="1">
          <reference field="0" count="1" defaultSubtotal="1">
            <x v="43"/>
          </reference>
        </references>
      </pivotArea>
    </format>
    <format dxfId="599">
      <pivotArea dataOnly="0" labelOnly="1" outline="0" fieldPosition="0">
        <references count="1">
          <reference field="0" count="1" defaultSubtotal="1">
            <x v="44"/>
          </reference>
        </references>
      </pivotArea>
    </format>
    <format dxfId="598">
      <pivotArea dataOnly="0" labelOnly="1" outline="0" fieldPosition="0">
        <references count="1">
          <reference field="0" count="1" defaultSubtotal="1">
            <x v="45"/>
          </reference>
        </references>
      </pivotArea>
    </format>
    <format dxfId="597">
      <pivotArea dataOnly="0" labelOnly="1" outline="0" fieldPosition="0">
        <references count="1">
          <reference field="0" count="1" defaultSubtotal="1">
            <x v="46"/>
          </reference>
        </references>
      </pivotArea>
    </format>
    <format dxfId="596">
      <pivotArea dataOnly="0" labelOnly="1" outline="0" fieldPosition="0">
        <references count="1">
          <reference field="0" count="1" defaultSubtotal="1">
            <x v="47"/>
          </reference>
        </references>
      </pivotArea>
    </format>
    <format dxfId="595">
      <pivotArea dataOnly="0" labelOnly="1" outline="0" fieldPosition="0">
        <references count="1">
          <reference field="0" count="1" defaultSubtotal="1">
            <x v="48"/>
          </reference>
        </references>
      </pivotArea>
    </format>
    <format dxfId="594">
      <pivotArea dataOnly="0" labelOnly="1" outline="0" fieldPosition="0">
        <references count="2">
          <reference field="0" count="1" selected="0">
            <x v="0"/>
          </reference>
          <reference field="1" count="1">
            <x v="0"/>
          </reference>
        </references>
      </pivotArea>
    </format>
    <format dxfId="593">
      <pivotArea dataOnly="0" labelOnly="1" outline="0" fieldPosition="0">
        <references count="2">
          <reference field="0" count="1" selected="0">
            <x v="1"/>
          </reference>
          <reference field="1" count="1">
            <x v="4"/>
          </reference>
        </references>
      </pivotArea>
    </format>
    <format dxfId="592">
      <pivotArea dataOnly="0" labelOnly="1" outline="0" fieldPosition="0">
        <references count="2">
          <reference field="0" count="1" selected="0">
            <x v="2"/>
          </reference>
          <reference field="1" count="1">
            <x v="36"/>
          </reference>
        </references>
      </pivotArea>
    </format>
    <format dxfId="591">
      <pivotArea dataOnly="0" labelOnly="1" outline="0" fieldPosition="0">
        <references count="2">
          <reference field="0" count="1" selected="0">
            <x v="3"/>
          </reference>
          <reference field="1" count="1">
            <x v="30"/>
          </reference>
        </references>
      </pivotArea>
    </format>
    <format dxfId="590">
      <pivotArea dataOnly="0" labelOnly="1" outline="0" fieldPosition="0">
        <references count="2">
          <reference field="0" count="1" selected="0">
            <x v="4"/>
          </reference>
          <reference field="1" count="1">
            <x v="20"/>
          </reference>
        </references>
      </pivotArea>
    </format>
    <format dxfId="589">
      <pivotArea dataOnly="0" labelOnly="1" outline="0" fieldPosition="0">
        <references count="2">
          <reference field="0" count="1" selected="0">
            <x v="5"/>
          </reference>
          <reference field="1" count="1">
            <x v="20"/>
          </reference>
        </references>
      </pivotArea>
    </format>
    <format dxfId="588">
      <pivotArea dataOnly="0" labelOnly="1" outline="0" fieldPosition="0">
        <references count="2">
          <reference field="0" count="1" selected="0">
            <x v="6"/>
          </reference>
          <reference field="1" count="1">
            <x v="16"/>
          </reference>
        </references>
      </pivotArea>
    </format>
    <format dxfId="587">
      <pivotArea dataOnly="0" labelOnly="1" outline="0" fieldPosition="0">
        <references count="2">
          <reference field="0" count="1" selected="0">
            <x v="7"/>
          </reference>
          <reference field="1" count="1">
            <x v="10"/>
          </reference>
        </references>
      </pivotArea>
    </format>
    <format dxfId="586">
      <pivotArea dataOnly="0" labelOnly="1" outline="0" fieldPosition="0">
        <references count="2">
          <reference field="0" count="1" selected="0">
            <x v="8"/>
          </reference>
          <reference field="1" count="1">
            <x v="9"/>
          </reference>
        </references>
      </pivotArea>
    </format>
    <format dxfId="585">
      <pivotArea dataOnly="0" labelOnly="1" outline="0" fieldPosition="0">
        <references count="2">
          <reference field="0" count="1" selected="0">
            <x v="9"/>
          </reference>
          <reference field="1" count="1">
            <x v="1"/>
          </reference>
        </references>
      </pivotArea>
    </format>
    <format dxfId="584">
      <pivotArea dataOnly="0" labelOnly="1" outline="0" fieldPosition="0">
        <references count="2">
          <reference field="0" count="1" selected="0">
            <x v="10"/>
          </reference>
          <reference field="1" count="1">
            <x v="1"/>
          </reference>
        </references>
      </pivotArea>
    </format>
    <format dxfId="583">
      <pivotArea dataOnly="0" labelOnly="1" outline="0" fieldPosition="0">
        <references count="2">
          <reference field="0" count="1" selected="0">
            <x v="11"/>
          </reference>
          <reference field="1" count="1">
            <x v="31"/>
          </reference>
        </references>
      </pivotArea>
    </format>
    <format dxfId="582">
      <pivotArea dataOnly="0" labelOnly="1" outline="0" fieldPosition="0">
        <references count="2">
          <reference field="0" count="1" selected="0">
            <x v="12"/>
          </reference>
          <reference field="1" count="1">
            <x v="3"/>
          </reference>
        </references>
      </pivotArea>
    </format>
    <format dxfId="581">
      <pivotArea dataOnly="0" labelOnly="1" outline="0" fieldPosition="0">
        <references count="2">
          <reference field="0" count="1" selected="0">
            <x v="13"/>
          </reference>
          <reference field="1" count="1">
            <x v="18"/>
          </reference>
        </references>
      </pivotArea>
    </format>
    <format dxfId="580">
      <pivotArea dataOnly="0" labelOnly="1" outline="0" fieldPosition="0">
        <references count="2">
          <reference field="0" count="1" selected="0">
            <x v="14"/>
          </reference>
          <reference field="1" count="1">
            <x v="8"/>
          </reference>
        </references>
      </pivotArea>
    </format>
    <format dxfId="579">
      <pivotArea dataOnly="0" labelOnly="1" outline="0" fieldPosition="0">
        <references count="2">
          <reference field="0" count="1" selected="0">
            <x v="15"/>
          </reference>
          <reference field="1" count="1">
            <x v="14"/>
          </reference>
        </references>
      </pivotArea>
    </format>
    <format dxfId="578">
      <pivotArea dataOnly="0" labelOnly="1" outline="0" fieldPosition="0">
        <references count="2">
          <reference field="0" count="1" selected="0">
            <x v="16"/>
          </reference>
          <reference field="1" count="1">
            <x v="35"/>
          </reference>
        </references>
      </pivotArea>
    </format>
    <format dxfId="577">
      <pivotArea dataOnly="0" labelOnly="1" outline="0" fieldPosition="0">
        <references count="2">
          <reference field="0" count="1" selected="0">
            <x v="17"/>
          </reference>
          <reference field="1" count="1">
            <x v="15"/>
          </reference>
        </references>
      </pivotArea>
    </format>
    <format dxfId="576">
      <pivotArea dataOnly="0" labelOnly="1" outline="0" fieldPosition="0">
        <references count="2">
          <reference field="0" count="1" selected="0">
            <x v="18"/>
          </reference>
          <reference field="1" count="1">
            <x v="33"/>
          </reference>
        </references>
      </pivotArea>
    </format>
    <format dxfId="575">
      <pivotArea dataOnly="0" labelOnly="1" outline="0" fieldPosition="0">
        <references count="2">
          <reference field="0" count="1" selected="0">
            <x v="19"/>
          </reference>
          <reference field="1" count="1">
            <x v="38"/>
          </reference>
        </references>
      </pivotArea>
    </format>
    <format dxfId="574">
      <pivotArea dataOnly="0" labelOnly="1" outline="0" fieldPosition="0">
        <references count="2">
          <reference field="0" count="1" selected="0">
            <x v="20"/>
          </reference>
          <reference field="1" count="1">
            <x v="38"/>
          </reference>
        </references>
      </pivotArea>
    </format>
    <format dxfId="573">
      <pivotArea dataOnly="0" labelOnly="1" outline="0" fieldPosition="0">
        <references count="2">
          <reference field="0" count="1" selected="0">
            <x v="21"/>
          </reference>
          <reference field="1" count="1">
            <x v="2"/>
          </reference>
        </references>
      </pivotArea>
    </format>
    <format dxfId="572">
      <pivotArea dataOnly="0" labelOnly="1" outline="0" fieldPosition="0">
        <references count="2">
          <reference field="0" count="1" selected="0">
            <x v="22"/>
          </reference>
          <reference field="1" count="1">
            <x v="11"/>
          </reference>
        </references>
      </pivotArea>
    </format>
    <format dxfId="571">
      <pivotArea dataOnly="0" labelOnly="1" outline="0" fieldPosition="0">
        <references count="2">
          <reference field="0" count="1" selected="0">
            <x v="23"/>
          </reference>
          <reference field="1" count="1">
            <x v="37"/>
          </reference>
        </references>
      </pivotArea>
    </format>
    <format dxfId="570">
      <pivotArea dataOnly="0" labelOnly="1" outline="0" fieldPosition="0">
        <references count="2">
          <reference field="0" count="1" selected="0">
            <x v="24"/>
          </reference>
          <reference field="1" count="1">
            <x v="28"/>
          </reference>
        </references>
      </pivotArea>
    </format>
    <format dxfId="569">
      <pivotArea dataOnly="0" labelOnly="1" outline="0" fieldPosition="0">
        <references count="2">
          <reference field="0" count="1" selected="0">
            <x v="25"/>
          </reference>
          <reference field="1" count="1">
            <x v="28"/>
          </reference>
        </references>
      </pivotArea>
    </format>
    <format dxfId="568">
      <pivotArea dataOnly="0" labelOnly="1" outline="0" fieldPosition="0">
        <references count="2">
          <reference field="0" count="1" selected="0">
            <x v="26"/>
          </reference>
          <reference field="1" count="1">
            <x v="28"/>
          </reference>
        </references>
      </pivotArea>
    </format>
    <format dxfId="567">
      <pivotArea dataOnly="0" labelOnly="1" outline="0" fieldPosition="0">
        <references count="2">
          <reference field="0" count="1" selected="0">
            <x v="27"/>
          </reference>
          <reference field="1" count="1">
            <x v="28"/>
          </reference>
        </references>
      </pivotArea>
    </format>
    <format dxfId="566">
      <pivotArea dataOnly="0" labelOnly="1" outline="0" fieldPosition="0">
        <references count="2">
          <reference field="0" count="1" selected="0">
            <x v="28"/>
          </reference>
          <reference field="1" count="1">
            <x v="29"/>
          </reference>
        </references>
      </pivotArea>
    </format>
    <format dxfId="565">
      <pivotArea dataOnly="0" labelOnly="1" outline="0" fieldPosition="0">
        <references count="2">
          <reference field="0" count="1" selected="0">
            <x v="29"/>
          </reference>
          <reference field="1" count="1">
            <x v="5"/>
          </reference>
        </references>
      </pivotArea>
    </format>
    <format dxfId="564">
      <pivotArea dataOnly="0" labelOnly="1" outline="0" fieldPosition="0">
        <references count="2">
          <reference field="0" count="1" selected="0">
            <x v="30"/>
          </reference>
          <reference field="1" count="1">
            <x v="23"/>
          </reference>
        </references>
      </pivotArea>
    </format>
    <format dxfId="563">
      <pivotArea dataOnly="0" labelOnly="1" outline="0" fieldPosition="0">
        <references count="2">
          <reference field="0" count="1" selected="0">
            <x v="31"/>
          </reference>
          <reference field="1" count="1">
            <x v="24"/>
          </reference>
        </references>
      </pivotArea>
    </format>
    <format dxfId="562">
      <pivotArea dataOnly="0" labelOnly="1" outline="0" fieldPosition="0">
        <references count="2">
          <reference field="0" count="1" selected="0">
            <x v="32"/>
          </reference>
          <reference field="1" count="1">
            <x v="7"/>
          </reference>
        </references>
      </pivotArea>
    </format>
    <format dxfId="561">
      <pivotArea dataOnly="0" labelOnly="1" outline="0" fieldPosition="0">
        <references count="2">
          <reference field="0" count="1" selected="0">
            <x v="33"/>
          </reference>
          <reference field="1" count="1">
            <x v="26"/>
          </reference>
        </references>
      </pivotArea>
    </format>
    <format dxfId="560">
      <pivotArea dataOnly="0" labelOnly="1" outline="0" fieldPosition="0">
        <references count="2">
          <reference field="0" count="1" selected="0">
            <x v="34"/>
          </reference>
          <reference field="1" count="1">
            <x v="39"/>
          </reference>
        </references>
      </pivotArea>
    </format>
    <format dxfId="559">
      <pivotArea dataOnly="0" labelOnly="1" outline="0" fieldPosition="0">
        <references count="2">
          <reference field="0" count="1" selected="0">
            <x v="35"/>
          </reference>
          <reference field="1" count="1">
            <x v="27"/>
          </reference>
        </references>
      </pivotArea>
    </format>
    <format dxfId="558">
      <pivotArea dataOnly="0" labelOnly="1" outline="0" fieldPosition="0">
        <references count="2">
          <reference field="0" count="1" selected="0">
            <x v="36"/>
          </reference>
          <reference field="1" count="1">
            <x v="41"/>
          </reference>
        </references>
      </pivotArea>
    </format>
    <format dxfId="557">
      <pivotArea dataOnly="0" labelOnly="1" outline="0" fieldPosition="0">
        <references count="2">
          <reference field="0" count="1" selected="0">
            <x v="37"/>
          </reference>
          <reference field="1" count="1">
            <x v="25"/>
          </reference>
        </references>
      </pivotArea>
    </format>
    <format dxfId="556">
      <pivotArea dataOnly="0" labelOnly="1" outline="0" fieldPosition="0">
        <references count="2">
          <reference field="0" count="1" selected="0">
            <x v="38"/>
          </reference>
          <reference field="1" count="1">
            <x v="25"/>
          </reference>
        </references>
      </pivotArea>
    </format>
    <format dxfId="555">
      <pivotArea dataOnly="0" labelOnly="1" outline="0" fieldPosition="0">
        <references count="2">
          <reference field="0" count="1" selected="0">
            <x v="39"/>
          </reference>
          <reference field="1" count="1">
            <x v="40"/>
          </reference>
        </references>
      </pivotArea>
    </format>
    <format dxfId="554">
      <pivotArea dataOnly="0" labelOnly="1" outline="0" fieldPosition="0">
        <references count="2">
          <reference field="0" count="1" selected="0">
            <x v="40"/>
          </reference>
          <reference field="1" count="1">
            <x v="32"/>
          </reference>
        </references>
      </pivotArea>
    </format>
    <format dxfId="553">
      <pivotArea dataOnly="0" labelOnly="1" outline="0" fieldPosition="0">
        <references count="2">
          <reference field="0" count="1" selected="0">
            <x v="41"/>
          </reference>
          <reference field="1" count="1">
            <x v="12"/>
          </reference>
        </references>
      </pivotArea>
    </format>
    <format dxfId="552">
      <pivotArea dataOnly="0" labelOnly="1" outline="0" fieldPosition="0">
        <references count="2">
          <reference field="0" count="1" selected="0">
            <x v="42"/>
          </reference>
          <reference field="1" count="1">
            <x v="13"/>
          </reference>
        </references>
      </pivotArea>
    </format>
    <format dxfId="551">
      <pivotArea dataOnly="0" labelOnly="1" outline="0" fieldPosition="0">
        <references count="2">
          <reference field="0" count="1" selected="0">
            <x v="43"/>
          </reference>
          <reference field="1" count="1">
            <x v="19"/>
          </reference>
        </references>
      </pivotArea>
    </format>
    <format dxfId="550">
      <pivotArea dataOnly="0" labelOnly="1" outline="0" fieldPosition="0">
        <references count="2">
          <reference field="0" count="1" selected="0">
            <x v="44"/>
          </reference>
          <reference field="1" count="1">
            <x v="17"/>
          </reference>
        </references>
      </pivotArea>
    </format>
    <format dxfId="549">
      <pivotArea dataOnly="0" labelOnly="1" outline="0" fieldPosition="0">
        <references count="2">
          <reference field="0" count="1" selected="0">
            <x v="45"/>
          </reference>
          <reference field="1" count="1">
            <x v="34"/>
          </reference>
        </references>
      </pivotArea>
    </format>
    <format dxfId="548">
      <pivotArea dataOnly="0" labelOnly="1" outline="0" fieldPosition="0">
        <references count="2">
          <reference field="0" count="1" selected="0">
            <x v="46"/>
          </reference>
          <reference field="1" count="1">
            <x v="21"/>
          </reference>
        </references>
      </pivotArea>
    </format>
    <format dxfId="547">
      <pivotArea dataOnly="0" labelOnly="1" outline="0" fieldPosition="0">
        <references count="2">
          <reference field="0" count="1" selected="0">
            <x v="47"/>
          </reference>
          <reference field="1" count="1">
            <x v="22"/>
          </reference>
        </references>
      </pivotArea>
    </format>
    <format dxfId="546">
      <pivotArea dataOnly="0" labelOnly="1" outline="0" fieldPosition="0">
        <references count="2">
          <reference field="0" count="1" selected="0">
            <x v="48"/>
          </reference>
          <reference field="1" count="1">
            <x v="6"/>
          </reference>
        </references>
      </pivotArea>
    </format>
    <format dxfId="545">
      <pivotArea dataOnly="0" labelOnly="1" outline="0" fieldPosition="0">
        <references count="2">
          <reference field="0" count="1" selected="0">
            <x v="0"/>
          </reference>
          <reference field="1" count="1">
            <x v="0"/>
          </reference>
        </references>
      </pivotArea>
    </format>
    <format dxfId="544">
      <pivotArea dataOnly="0" labelOnly="1" outline="0" fieldPosition="0">
        <references count="2">
          <reference field="0" count="1" selected="0">
            <x v="1"/>
          </reference>
          <reference field="1" count="1">
            <x v="4"/>
          </reference>
        </references>
      </pivotArea>
    </format>
    <format dxfId="543">
      <pivotArea dataOnly="0" labelOnly="1" outline="0" fieldPosition="0">
        <references count="2">
          <reference field="0" count="1" selected="0">
            <x v="2"/>
          </reference>
          <reference field="1" count="1">
            <x v="36"/>
          </reference>
        </references>
      </pivotArea>
    </format>
    <format dxfId="542">
      <pivotArea dataOnly="0" labelOnly="1" outline="0" fieldPosition="0">
        <references count="2">
          <reference field="0" count="1" selected="0">
            <x v="3"/>
          </reference>
          <reference field="1" count="1">
            <x v="30"/>
          </reference>
        </references>
      </pivotArea>
    </format>
    <format dxfId="541">
      <pivotArea dataOnly="0" labelOnly="1" outline="0" fieldPosition="0">
        <references count="2">
          <reference field="0" count="1" selected="0">
            <x v="4"/>
          </reference>
          <reference field="1" count="1">
            <x v="20"/>
          </reference>
        </references>
      </pivotArea>
    </format>
    <format dxfId="540">
      <pivotArea dataOnly="0" labelOnly="1" outline="0" fieldPosition="0">
        <references count="2">
          <reference field="0" count="1" selected="0">
            <x v="5"/>
          </reference>
          <reference field="1" count="1">
            <x v="20"/>
          </reference>
        </references>
      </pivotArea>
    </format>
    <format dxfId="539">
      <pivotArea dataOnly="0" labelOnly="1" outline="0" fieldPosition="0">
        <references count="2">
          <reference field="0" count="1" selected="0">
            <x v="6"/>
          </reference>
          <reference field="1" count="1">
            <x v="16"/>
          </reference>
        </references>
      </pivotArea>
    </format>
    <format dxfId="538">
      <pivotArea dataOnly="0" labelOnly="1" outline="0" fieldPosition="0">
        <references count="2">
          <reference field="0" count="1" selected="0">
            <x v="7"/>
          </reference>
          <reference field="1" count="1">
            <x v="10"/>
          </reference>
        </references>
      </pivotArea>
    </format>
    <format dxfId="537">
      <pivotArea dataOnly="0" labelOnly="1" outline="0" fieldPosition="0">
        <references count="2">
          <reference field="0" count="1" selected="0">
            <x v="8"/>
          </reference>
          <reference field="1" count="1">
            <x v="9"/>
          </reference>
        </references>
      </pivotArea>
    </format>
    <format dxfId="536">
      <pivotArea dataOnly="0" labelOnly="1" outline="0" fieldPosition="0">
        <references count="2">
          <reference field="0" count="1" selected="0">
            <x v="9"/>
          </reference>
          <reference field="1" count="1">
            <x v="1"/>
          </reference>
        </references>
      </pivotArea>
    </format>
    <format dxfId="535">
      <pivotArea dataOnly="0" labelOnly="1" outline="0" fieldPosition="0">
        <references count="2">
          <reference field="0" count="1" selected="0">
            <x v="10"/>
          </reference>
          <reference field="1" count="1">
            <x v="1"/>
          </reference>
        </references>
      </pivotArea>
    </format>
    <format dxfId="534">
      <pivotArea dataOnly="0" labelOnly="1" outline="0" fieldPosition="0">
        <references count="2">
          <reference field="0" count="1" selected="0">
            <x v="11"/>
          </reference>
          <reference field="1" count="1">
            <x v="31"/>
          </reference>
        </references>
      </pivotArea>
    </format>
    <format dxfId="533">
      <pivotArea dataOnly="0" labelOnly="1" outline="0" fieldPosition="0">
        <references count="2">
          <reference field="0" count="1" selected="0">
            <x v="12"/>
          </reference>
          <reference field="1" count="1">
            <x v="3"/>
          </reference>
        </references>
      </pivotArea>
    </format>
    <format dxfId="532">
      <pivotArea dataOnly="0" labelOnly="1" outline="0" fieldPosition="0">
        <references count="2">
          <reference field="0" count="1" selected="0">
            <x v="13"/>
          </reference>
          <reference field="1" count="1">
            <x v="18"/>
          </reference>
        </references>
      </pivotArea>
    </format>
    <format dxfId="531">
      <pivotArea dataOnly="0" labelOnly="1" outline="0" fieldPosition="0">
        <references count="2">
          <reference field="0" count="1" selected="0">
            <x v="14"/>
          </reference>
          <reference field="1" count="1">
            <x v="8"/>
          </reference>
        </references>
      </pivotArea>
    </format>
    <format dxfId="530">
      <pivotArea dataOnly="0" labelOnly="1" outline="0" fieldPosition="0">
        <references count="2">
          <reference field="0" count="1" selected="0">
            <x v="15"/>
          </reference>
          <reference field="1" count="1">
            <x v="14"/>
          </reference>
        </references>
      </pivotArea>
    </format>
    <format dxfId="529">
      <pivotArea dataOnly="0" labelOnly="1" outline="0" fieldPosition="0">
        <references count="2">
          <reference field="0" count="1" selected="0">
            <x v="16"/>
          </reference>
          <reference field="1" count="1">
            <x v="35"/>
          </reference>
        </references>
      </pivotArea>
    </format>
    <format dxfId="528">
      <pivotArea dataOnly="0" labelOnly="1" outline="0" fieldPosition="0">
        <references count="2">
          <reference field="0" count="1" selected="0">
            <x v="17"/>
          </reference>
          <reference field="1" count="1">
            <x v="15"/>
          </reference>
        </references>
      </pivotArea>
    </format>
    <format dxfId="527">
      <pivotArea dataOnly="0" labelOnly="1" outline="0" fieldPosition="0">
        <references count="2">
          <reference field="0" count="1" selected="0">
            <x v="18"/>
          </reference>
          <reference field="1" count="1">
            <x v="33"/>
          </reference>
        </references>
      </pivotArea>
    </format>
    <format dxfId="526">
      <pivotArea dataOnly="0" labelOnly="1" outline="0" fieldPosition="0">
        <references count="2">
          <reference field="0" count="1" selected="0">
            <x v="19"/>
          </reference>
          <reference field="1" count="1">
            <x v="38"/>
          </reference>
        </references>
      </pivotArea>
    </format>
    <format dxfId="525">
      <pivotArea dataOnly="0" labelOnly="1" outline="0" fieldPosition="0">
        <references count="2">
          <reference field="0" count="1" selected="0">
            <x v="20"/>
          </reference>
          <reference field="1" count="1">
            <x v="38"/>
          </reference>
        </references>
      </pivotArea>
    </format>
    <format dxfId="524">
      <pivotArea dataOnly="0" labelOnly="1" outline="0" fieldPosition="0">
        <references count="2">
          <reference field="0" count="1" selected="0">
            <x v="21"/>
          </reference>
          <reference field="1" count="1">
            <x v="2"/>
          </reference>
        </references>
      </pivotArea>
    </format>
    <format dxfId="523">
      <pivotArea dataOnly="0" labelOnly="1" outline="0" fieldPosition="0">
        <references count="2">
          <reference field="0" count="1" selected="0">
            <x v="22"/>
          </reference>
          <reference field="1" count="1">
            <x v="11"/>
          </reference>
        </references>
      </pivotArea>
    </format>
    <format dxfId="522">
      <pivotArea dataOnly="0" labelOnly="1" outline="0" fieldPosition="0">
        <references count="2">
          <reference field="0" count="1" selected="0">
            <x v="23"/>
          </reference>
          <reference field="1" count="1">
            <x v="37"/>
          </reference>
        </references>
      </pivotArea>
    </format>
    <format dxfId="521">
      <pivotArea dataOnly="0" labelOnly="1" outline="0" fieldPosition="0">
        <references count="2">
          <reference field="0" count="1" selected="0">
            <x v="24"/>
          </reference>
          <reference field="1" count="1">
            <x v="28"/>
          </reference>
        </references>
      </pivotArea>
    </format>
    <format dxfId="520">
      <pivotArea dataOnly="0" labelOnly="1" outline="0" fieldPosition="0">
        <references count="2">
          <reference field="0" count="1" selected="0">
            <x v="25"/>
          </reference>
          <reference field="1" count="1">
            <x v="28"/>
          </reference>
        </references>
      </pivotArea>
    </format>
    <format dxfId="519">
      <pivotArea dataOnly="0" labelOnly="1" outline="0" fieldPosition="0">
        <references count="2">
          <reference field="0" count="1" selected="0">
            <x v="26"/>
          </reference>
          <reference field="1" count="1">
            <x v="28"/>
          </reference>
        </references>
      </pivotArea>
    </format>
    <format dxfId="518">
      <pivotArea dataOnly="0" labelOnly="1" outline="0" fieldPosition="0">
        <references count="2">
          <reference field="0" count="1" selected="0">
            <x v="27"/>
          </reference>
          <reference field="1" count="1">
            <x v="28"/>
          </reference>
        </references>
      </pivotArea>
    </format>
    <format dxfId="517">
      <pivotArea dataOnly="0" labelOnly="1" outline="0" fieldPosition="0">
        <references count="2">
          <reference field="0" count="1" selected="0">
            <x v="28"/>
          </reference>
          <reference field="1" count="1">
            <x v="29"/>
          </reference>
        </references>
      </pivotArea>
    </format>
    <format dxfId="516">
      <pivotArea dataOnly="0" labelOnly="1" outline="0" fieldPosition="0">
        <references count="2">
          <reference field="0" count="1" selected="0">
            <x v="29"/>
          </reference>
          <reference field="1" count="1">
            <x v="5"/>
          </reference>
        </references>
      </pivotArea>
    </format>
    <format dxfId="515">
      <pivotArea dataOnly="0" labelOnly="1" outline="0" fieldPosition="0">
        <references count="2">
          <reference field="0" count="1" selected="0">
            <x v="30"/>
          </reference>
          <reference field="1" count="1">
            <x v="23"/>
          </reference>
        </references>
      </pivotArea>
    </format>
    <format dxfId="514">
      <pivotArea dataOnly="0" labelOnly="1" outline="0" fieldPosition="0">
        <references count="2">
          <reference field="0" count="1" selected="0">
            <x v="31"/>
          </reference>
          <reference field="1" count="1">
            <x v="24"/>
          </reference>
        </references>
      </pivotArea>
    </format>
    <format dxfId="513">
      <pivotArea dataOnly="0" labelOnly="1" outline="0" fieldPosition="0">
        <references count="2">
          <reference field="0" count="1" selected="0">
            <x v="32"/>
          </reference>
          <reference field="1" count="1">
            <x v="7"/>
          </reference>
        </references>
      </pivotArea>
    </format>
    <format dxfId="512">
      <pivotArea dataOnly="0" labelOnly="1" outline="0" fieldPosition="0">
        <references count="2">
          <reference field="0" count="1" selected="0">
            <x v="33"/>
          </reference>
          <reference field="1" count="1">
            <x v="26"/>
          </reference>
        </references>
      </pivotArea>
    </format>
    <format dxfId="511">
      <pivotArea dataOnly="0" labelOnly="1" outline="0" fieldPosition="0">
        <references count="2">
          <reference field="0" count="1" selected="0">
            <x v="34"/>
          </reference>
          <reference field="1" count="1">
            <x v="39"/>
          </reference>
        </references>
      </pivotArea>
    </format>
    <format dxfId="510">
      <pivotArea dataOnly="0" labelOnly="1" outline="0" fieldPosition="0">
        <references count="2">
          <reference field="0" count="1" selected="0">
            <x v="35"/>
          </reference>
          <reference field="1" count="1">
            <x v="27"/>
          </reference>
        </references>
      </pivotArea>
    </format>
    <format dxfId="509">
      <pivotArea dataOnly="0" labelOnly="1" outline="0" fieldPosition="0">
        <references count="2">
          <reference field="0" count="1" selected="0">
            <x v="36"/>
          </reference>
          <reference field="1" count="1">
            <x v="41"/>
          </reference>
        </references>
      </pivotArea>
    </format>
    <format dxfId="508">
      <pivotArea dataOnly="0" labelOnly="1" outline="0" fieldPosition="0">
        <references count="2">
          <reference field="0" count="1" selected="0">
            <x v="37"/>
          </reference>
          <reference field="1" count="1">
            <x v="25"/>
          </reference>
        </references>
      </pivotArea>
    </format>
    <format dxfId="507">
      <pivotArea dataOnly="0" labelOnly="1" outline="0" fieldPosition="0">
        <references count="2">
          <reference field="0" count="1" selected="0">
            <x v="38"/>
          </reference>
          <reference field="1" count="1">
            <x v="25"/>
          </reference>
        </references>
      </pivotArea>
    </format>
    <format dxfId="506">
      <pivotArea dataOnly="0" labelOnly="1" outline="0" fieldPosition="0">
        <references count="2">
          <reference field="0" count="1" selected="0">
            <x v="39"/>
          </reference>
          <reference field="1" count="1">
            <x v="40"/>
          </reference>
        </references>
      </pivotArea>
    </format>
    <format dxfId="505">
      <pivotArea dataOnly="0" labelOnly="1" outline="0" fieldPosition="0">
        <references count="2">
          <reference field="0" count="1" selected="0">
            <x v="40"/>
          </reference>
          <reference field="1" count="1">
            <x v="32"/>
          </reference>
        </references>
      </pivotArea>
    </format>
    <format dxfId="504">
      <pivotArea dataOnly="0" labelOnly="1" outline="0" fieldPosition="0">
        <references count="2">
          <reference field="0" count="1" selected="0">
            <x v="41"/>
          </reference>
          <reference field="1" count="1">
            <x v="12"/>
          </reference>
        </references>
      </pivotArea>
    </format>
    <format dxfId="503">
      <pivotArea dataOnly="0" labelOnly="1" outline="0" fieldPosition="0">
        <references count="2">
          <reference field="0" count="1" selected="0">
            <x v="42"/>
          </reference>
          <reference field="1" count="1">
            <x v="13"/>
          </reference>
        </references>
      </pivotArea>
    </format>
    <format dxfId="502">
      <pivotArea dataOnly="0" labelOnly="1" outline="0" fieldPosition="0">
        <references count="2">
          <reference field="0" count="1" selected="0">
            <x v="43"/>
          </reference>
          <reference field="1" count="1">
            <x v="19"/>
          </reference>
        </references>
      </pivotArea>
    </format>
    <format dxfId="501">
      <pivotArea dataOnly="0" labelOnly="1" outline="0" fieldPosition="0">
        <references count="2">
          <reference field="0" count="1" selected="0">
            <x v="44"/>
          </reference>
          <reference field="1" count="1">
            <x v="17"/>
          </reference>
        </references>
      </pivotArea>
    </format>
    <format dxfId="500">
      <pivotArea dataOnly="0" labelOnly="1" outline="0" fieldPosition="0">
        <references count="2">
          <reference field="0" count="1" selected="0">
            <x v="45"/>
          </reference>
          <reference field="1" count="1">
            <x v="34"/>
          </reference>
        </references>
      </pivotArea>
    </format>
    <format dxfId="499">
      <pivotArea dataOnly="0" labelOnly="1" outline="0" fieldPosition="0">
        <references count="2">
          <reference field="0" count="1" selected="0">
            <x v="46"/>
          </reference>
          <reference field="1" count="1">
            <x v="21"/>
          </reference>
        </references>
      </pivotArea>
    </format>
    <format dxfId="498">
      <pivotArea dataOnly="0" labelOnly="1" outline="0" fieldPosition="0">
        <references count="2">
          <reference field="0" count="1" selected="0">
            <x v="47"/>
          </reference>
          <reference field="1" count="1">
            <x v="22"/>
          </reference>
        </references>
      </pivotArea>
    </format>
    <format dxfId="497">
      <pivotArea dataOnly="0" labelOnly="1" outline="0" fieldPosition="0">
        <references count="2">
          <reference field="0" count="1" selected="0">
            <x v="48"/>
          </reference>
          <reference field="1" count="1">
            <x v="6"/>
          </reference>
        </references>
      </pivotArea>
    </format>
    <format dxfId="496">
      <pivotArea dataOnly="0" labelOnly="1" outline="0" fieldPosition="0">
        <references count="2">
          <reference field="0" count="1" selected="0">
            <x v="0"/>
          </reference>
          <reference field="1" count="1">
            <x v="0"/>
          </reference>
        </references>
      </pivotArea>
    </format>
    <format dxfId="495">
      <pivotArea dataOnly="0" labelOnly="1" outline="0" fieldPosition="0">
        <references count="2">
          <reference field="0" count="1" selected="0">
            <x v="1"/>
          </reference>
          <reference field="1" count="1">
            <x v="4"/>
          </reference>
        </references>
      </pivotArea>
    </format>
    <format dxfId="494">
      <pivotArea dataOnly="0" labelOnly="1" outline="0" fieldPosition="0">
        <references count="2">
          <reference field="0" count="1" selected="0">
            <x v="2"/>
          </reference>
          <reference field="1" count="1">
            <x v="36"/>
          </reference>
        </references>
      </pivotArea>
    </format>
    <format dxfId="493">
      <pivotArea dataOnly="0" labelOnly="1" outline="0" fieldPosition="0">
        <references count="2">
          <reference field="0" count="1" selected="0">
            <x v="3"/>
          </reference>
          <reference field="1" count="1">
            <x v="30"/>
          </reference>
        </references>
      </pivotArea>
    </format>
    <format dxfId="492">
      <pivotArea dataOnly="0" labelOnly="1" outline="0" fieldPosition="0">
        <references count="2">
          <reference field="0" count="1" selected="0">
            <x v="4"/>
          </reference>
          <reference field="1" count="1">
            <x v="20"/>
          </reference>
        </references>
      </pivotArea>
    </format>
    <format dxfId="491">
      <pivotArea dataOnly="0" labelOnly="1" outline="0" fieldPosition="0">
        <references count="2">
          <reference field="0" count="1" selected="0">
            <x v="5"/>
          </reference>
          <reference field="1" count="1">
            <x v="20"/>
          </reference>
        </references>
      </pivotArea>
    </format>
    <format dxfId="490">
      <pivotArea dataOnly="0" labelOnly="1" outline="0" fieldPosition="0">
        <references count="2">
          <reference field="0" count="1" selected="0">
            <x v="6"/>
          </reference>
          <reference field="1" count="1">
            <x v="16"/>
          </reference>
        </references>
      </pivotArea>
    </format>
    <format dxfId="489">
      <pivotArea dataOnly="0" labelOnly="1" outline="0" fieldPosition="0">
        <references count="2">
          <reference field="0" count="1" selected="0">
            <x v="7"/>
          </reference>
          <reference field="1" count="1">
            <x v="10"/>
          </reference>
        </references>
      </pivotArea>
    </format>
    <format dxfId="488">
      <pivotArea dataOnly="0" labelOnly="1" outline="0" fieldPosition="0">
        <references count="2">
          <reference field="0" count="1" selected="0">
            <x v="8"/>
          </reference>
          <reference field="1" count="1">
            <x v="9"/>
          </reference>
        </references>
      </pivotArea>
    </format>
    <format dxfId="487">
      <pivotArea dataOnly="0" labelOnly="1" outline="0" fieldPosition="0">
        <references count="2">
          <reference field="0" count="1" selected="0">
            <x v="9"/>
          </reference>
          <reference field="1" count="1">
            <x v="1"/>
          </reference>
        </references>
      </pivotArea>
    </format>
    <format dxfId="486">
      <pivotArea dataOnly="0" labelOnly="1" outline="0" fieldPosition="0">
        <references count="2">
          <reference field="0" count="1" selected="0">
            <x v="10"/>
          </reference>
          <reference field="1" count="1">
            <x v="1"/>
          </reference>
        </references>
      </pivotArea>
    </format>
    <format dxfId="485">
      <pivotArea dataOnly="0" labelOnly="1" outline="0" fieldPosition="0">
        <references count="2">
          <reference field="0" count="1" selected="0">
            <x v="11"/>
          </reference>
          <reference field="1" count="1">
            <x v="31"/>
          </reference>
        </references>
      </pivotArea>
    </format>
    <format dxfId="484">
      <pivotArea dataOnly="0" labelOnly="1" outline="0" fieldPosition="0">
        <references count="2">
          <reference field="0" count="1" selected="0">
            <x v="12"/>
          </reference>
          <reference field="1" count="1">
            <x v="3"/>
          </reference>
        </references>
      </pivotArea>
    </format>
    <format dxfId="483">
      <pivotArea dataOnly="0" labelOnly="1" outline="0" fieldPosition="0">
        <references count="2">
          <reference field="0" count="1" selected="0">
            <x v="13"/>
          </reference>
          <reference field="1" count="1">
            <x v="18"/>
          </reference>
        </references>
      </pivotArea>
    </format>
    <format dxfId="482">
      <pivotArea dataOnly="0" labelOnly="1" outline="0" fieldPosition="0">
        <references count="2">
          <reference field="0" count="1" selected="0">
            <x v="14"/>
          </reference>
          <reference field="1" count="1">
            <x v="8"/>
          </reference>
        </references>
      </pivotArea>
    </format>
    <format dxfId="481">
      <pivotArea dataOnly="0" labelOnly="1" outline="0" fieldPosition="0">
        <references count="2">
          <reference field="0" count="1" selected="0">
            <x v="15"/>
          </reference>
          <reference field="1" count="1">
            <x v="14"/>
          </reference>
        </references>
      </pivotArea>
    </format>
    <format dxfId="480">
      <pivotArea dataOnly="0" labelOnly="1" outline="0" fieldPosition="0">
        <references count="2">
          <reference field="0" count="1" selected="0">
            <x v="16"/>
          </reference>
          <reference field="1" count="1">
            <x v="35"/>
          </reference>
        </references>
      </pivotArea>
    </format>
    <format dxfId="479">
      <pivotArea dataOnly="0" labelOnly="1" outline="0" fieldPosition="0">
        <references count="2">
          <reference field="0" count="1" selected="0">
            <x v="17"/>
          </reference>
          <reference field="1" count="1">
            <x v="15"/>
          </reference>
        </references>
      </pivotArea>
    </format>
    <format dxfId="478">
      <pivotArea dataOnly="0" labelOnly="1" outline="0" fieldPosition="0">
        <references count="2">
          <reference field="0" count="1" selected="0">
            <x v="18"/>
          </reference>
          <reference field="1" count="1">
            <x v="33"/>
          </reference>
        </references>
      </pivotArea>
    </format>
    <format dxfId="477">
      <pivotArea dataOnly="0" labelOnly="1" outline="0" fieldPosition="0">
        <references count="2">
          <reference field="0" count="1" selected="0">
            <x v="19"/>
          </reference>
          <reference field="1" count="1">
            <x v="38"/>
          </reference>
        </references>
      </pivotArea>
    </format>
    <format dxfId="476">
      <pivotArea dataOnly="0" labelOnly="1" outline="0" fieldPosition="0">
        <references count="2">
          <reference field="0" count="1" selected="0">
            <x v="20"/>
          </reference>
          <reference field="1" count="1">
            <x v="38"/>
          </reference>
        </references>
      </pivotArea>
    </format>
    <format dxfId="475">
      <pivotArea dataOnly="0" labelOnly="1" outline="0" fieldPosition="0">
        <references count="2">
          <reference field="0" count="1" selected="0">
            <x v="21"/>
          </reference>
          <reference field="1" count="1">
            <x v="2"/>
          </reference>
        </references>
      </pivotArea>
    </format>
    <format dxfId="474">
      <pivotArea dataOnly="0" labelOnly="1" outline="0" fieldPosition="0">
        <references count="2">
          <reference field="0" count="1" selected="0">
            <x v="22"/>
          </reference>
          <reference field="1" count="1">
            <x v="11"/>
          </reference>
        </references>
      </pivotArea>
    </format>
    <format dxfId="473">
      <pivotArea dataOnly="0" labelOnly="1" outline="0" fieldPosition="0">
        <references count="2">
          <reference field="0" count="1" selected="0">
            <x v="23"/>
          </reference>
          <reference field="1" count="1">
            <x v="37"/>
          </reference>
        </references>
      </pivotArea>
    </format>
    <format dxfId="472">
      <pivotArea dataOnly="0" labelOnly="1" outline="0" fieldPosition="0">
        <references count="2">
          <reference field="0" count="1" selected="0">
            <x v="24"/>
          </reference>
          <reference field="1" count="1">
            <x v="28"/>
          </reference>
        </references>
      </pivotArea>
    </format>
    <format dxfId="471">
      <pivotArea dataOnly="0" labelOnly="1" outline="0" fieldPosition="0">
        <references count="2">
          <reference field="0" count="1" selected="0">
            <x v="25"/>
          </reference>
          <reference field="1" count="1">
            <x v="28"/>
          </reference>
        </references>
      </pivotArea>
    </format>
    <format dxfId="470">
      <pivotArea dataOnly="0" labelOnly="1" outline="0" fieldPosition="0">
        <references count="2">
          <reference field="0" count="1" selected="0">
            <x v="26"/>
          </reference>
          <reference field="1" count="1">
            <x v="28"/>
          </reference>
        </references>
      </pivotArea>
    </format>
    <format dxfId="469">
      <pivotArea dataOnly="0" labelOnly="1" outline="0" fieldPosition="0">
        <references count="2">
          <reference field="0" count="1" selected="0">
            <x v="27"/>
          </reference>
          <reference field="1" count="1">
            <x v="28"/>
          </reference>
        </references>
      </pivotArea>
    </format>
    <format dxfId="468">
      <pivotArea dataOnly="0" labelOnly="1" outline="0" fieldPosition="0">
        <references count="2">
          <reference field="0" count="1" selected="0">
            <x v="28"/>
          </reference>
          <reference field="1" count="1">
            <x v="29"/>
          </reference>
        </references>
      </pivotArea>
    </format>
    <format dxfId="467">
      <pivotArea dataOnly="0" labelOnly="1" outline="0" fieldPosition="0">
        <references count="2">
          <reference field="0" count="1" selected="0">
            <x v="29"/>
          </reference>
          <reference field="1" count="1">
            <x v="5"/>
          </reference>
        </references>
      </pivotArea>
    </format>
    <format dxfId="466">
      <pivotArea dataOnly="0" labelOnly="1" outline="0" fieldPosition="0">
        <references count="2">
          <reference field="0" count="1" selected="0">
            <x v="30"/>
          </reference>
          <reference field="1" count="1">
            <x v="23"/>
          </reference>
        </references>
      </pivotArea>
    </format>
    <format dxfId="465">
      <pivotArea dataOnly="0" labelOnly="1" outline="0" fieldPosition="0">
        <references count="2">
          <reference field="0" count="1" selected="0">
            <x v="31"/>
          </reference>
          <reference field="1" count="1">
            <x v="24"/>
          </reference>
        </references>
      </pivotArea>
    </format>
    <format dxfId="464">
      <pivotArea dataOnly="0" labelOnly="1" outline="0" fieldPosition="0">
        <references count="2">
          <reference field="0" count="1" selected="0">
            <x v="32"/>
          </reference>
          <reference field="1" count="1">
            <x v="7"/>
          </reference>
        </references>
      </pivotArea>
    </format>
    <format dxfId="463">
      <pivotArea dataOnly="0" labelOnly="1" outline="0" fieldPosition="0">
        <references count="2">
          <reference field="0" count="1" selected="0">
            <x v="33"/>
          </reference>
          <reference field="1" count="1">
            <x v="26"/>
          </reference>
        </references>
      </pivotArea>
    </format>
    <format dxfId="462">
      <pivotArea dataOnly="0" labelOnly="1" outline="0" fieldPosition="0">
        <references count="2">
          <reference field="0" count="1" selected="0">
            <x v="34"/>
          </reference>
          <reference field="1" count="1">
            <x v="39"/>
          </reference>
        </references>
      </pivotArea>
    </format>
    <format dxfId="461">
      <pivotArea dataOnly="0" labelOnly="1" outline="0" fieldPosition="0">
        <references count="2">
          <reference field="0" count="1" selected="0">
            <x v="35"/>
          </reference>
          <reference field="1" count="1">
            <x v="27"/>
          </reference>
        </references>
      </pivotArea>
    </format>
    <format dxfId="460">
      <pivotArea dataOnly="0" labelOnly="1" outline="0" fieldPosition="0">
        <references count="2">
          <reference field="0" count="1" selected="0">
            <x v="36"/>
          </reference>
          <reference field="1" count="1">
            <x v="41"/>
          </reference>
        </references>
      </pivotArea>
    </format>
    <format dxfId="459">
      <pivotArea dataOnly="0" labelOnly="1" outline="0" fieldPosition="0">
        <references count="2">
          <reference field="0" count="1" selected="0">
            <x v="37"/>
          </reference>
          <reference field="1" count="1">
            <x v="25"/>
          </reference>
        </references>
      </pivotArea>
    </format>
    <format dxfId="458">
      <pivotArea dataOnly="0" labelOnly="1" outline="0" fieldPosition="0">
        <references count="2">
          <reference field="0" count="1" selected="0">
            <x v="38"/>
          </reference>
          <reference field="1" count="1">
            <x v="25"/>
          </reference>
        </references>
      </pivotArea>
    </format>
    <format dxfId="457">
      <pivotArea dataOnly="0" labelOnly="1" outline="0" fieldPosition="0">
        <references count="2">
          <reference field="0" count="1" selected="0">
            <x v="39"/>
          </reference>
          <reference field="1" count="1">
            <x v="40"/>
          </reference>
        </references>
      </pivotArea>
    </format>
    <format dxfId="456">
      <pivotArea dataOnly="0" labelOnly="1" outline="0" fieldPosition="0">
        <references count="2">
          <reference field="0" count="1" selected="0">
            <x v="40"/>
          </reference>
          <reference field="1" count="1">
            <x v="32"/>
          </reference>
        </references>
      </pivotArea>
    </format>
    <format dxfId="455">
      <pivotArea dataOnly="0" labelOnly="1" outline="0" fieldPosition="0">
        <references count="2">
          <reference field="0" count="1" selected="0">
            <x v="41"/>
          </reference>
          <reference field="1" count="1">
            <x v="12"/>
          </reference>
        </references>
      </pivotArea>
    </format>
    <format dxfId="454">
      <pivotArea dataOnly="0" labelOnly="1" outline="0" fieldPosition="0">
        <references count="2">
          <reference field="0" count="1" selected="0">
            <x v="42"/>
          </reference>
          <reference field="1" count="1">
            <x v="13"/>
          </reference>
        </references>
      </pivotArea>
    </format>
    <format dxfId="453">
      <pivotArea dataOnly="0" labelOnly="1" outline="0" fieldPosition="0">
        <references count="2">
          <reference field="0" count="1" selected="0">
            <x v="43"/>
          </reference>
          <reference field="1" count="1">
            <x v="19"/>
          </reference>
        </references>
      </pivotArea>
    </format>
    <format dxfId="452">
      <pivotArea dataOnly="0" labelOnly="1" outline="0" fieldPosition="0">
        <references count="2">
          <reference field="0" count="1" selected="0">
            <x v="44"/>
          </reference>
          <reference field="1" count="1">
            <x v="17"/>
          </reference>
        </references>
      </pivotArea>
    </format>
    <format dxfId="451">
      <pivotArea dataOnly="0" labelOnly="1" outline="0" fieldPosition="0">
        <references count="2">
          <reference field="0" count="1" selected="0">
            <x v="45"/>
          </reference>
          <reference field="1" count="1">
            <x v="34"/>
          </reference>
        </references>
      </pivotArea>
    </format>
    <format dxfId="450">
      <pivotArea dataOnly="0" labelOnly="1" outline="0" fieldPosition="0">
        <references count="2">
          <reference field="0" count="1" selected="0">
            <x v="46"/>
          </reference>
          <reference field="1" count="1">
            <x v="21"/>
          </reference>
        </references>
      </pivotArea>
    </format>
    <format dxfId="449">
      <pivotArea dataOnly="0" labelOnly="1" outline="0" fieldPosition="0">
        <references count="2">
          <reference field="0" count="1" selected="0">
            <x v="47"/>
          </reference>
          <reference field="1" count="1">
            <x v="22"/>
          </reference>
        </references>
      </pivotArea>
    </format>
    <format dxfId="448">
      <pivotArea dataOnly="0" labelOnly="1" outline="0" fieldPosition="0">
        <references count="2">
          <reference field="0" count="1" selected="0">
            <x v="48"/>
          </reference>
          <reference field="1" count="1">
            <x v="6"/>
          </reference>
        </references>
      </pivotArea>
    </format>
    <format dxfId="447">
      <pivotArea type="all" dataOnly="0" outline="0" fieldPosition="0"/>
    </format>
    <format dxfId="446">
      <pivotArea dataOnly="0" labelOnly="1" outline="0" fieldPosition="0">
        <references count="1">
          <reference field="0" count="0"/>
        </references>
      </pivotArea>
    </format>
    <format dxfId="445">
      <pivotArea dataOnly="0" labelOnly="1" outline="0" fieldPosition="0">
        <references count="2">
          <reference field="0" count="1" selected="0">
            <x v="0"/>
          </reference>
          <reference field="1" count="1">
            <x v="0"/>
          </reference>
        </references>
      </pivotArea>
    </format>
    <format dxfId="444">
      <pivotArea dataOnly="0" labelOnly="1" outline="0" fieldPosition="0">
        <references count="2">
          <reference field="0" count="1" selected="0">
            <x v="1"/>
          </reference>
          <reference field="1" count="1">
            <x v="4"/>
          </reference>
        </references>
      </pivotArea>
    </format>
    <format dxfId="443">
      <pivotArea dataOnly="0" labelOnly="1" outline="0" fieldPosition="0">
        <references count="2">
          <reference field="0" count="1" selected="0">
            <x v="2"/>
          </reference>
          <reference field="1" count="1">
            <x v="36"/>
          </reference>
        </references>
      </pivotArea>
    </format>
    <format dxfId="442">
      <pivotArea dataOnly="0" labelOnly="1" outline="0" fieldPosition="0">
        <references count="2">
          <reference field="0" count="1" selected="0">
            <x v="3"/>
          </reference>
          <reference field="1" count="1">
            <x v="30"/>
          </reference>
        </references>
      </pivotArea>
    </format>
    <format dxfId="441">
      <pivotArea dataOnly="0" labelOnly="1" outline="0" fieldPosition="0">
        <references count="2">
          <reference field="0" count="1" selected="0">
            <x v="4"/>
          </reference>
          <reference field="1" count="1">
            <x v="20"/>
          </reference>
        </references>
      </pivotArea>
    </format>
    <format dxfId="440">
      <pivotArea dataOnly="0" labelOnly="1" outline="0" fieldPosition="0">
        <references count="2">
          <reference field="0" count="1" selected="0">
            <x v="5"/>
          </reference>
          <reference field="1" count="1">
            <x v="20"/>
          </reference>
        </references>
      </pivotArea>
    </format>
    <format dxfId="439">
      <pivotArea dataOnly="0" labelOnly="1" outline="0" fieldPosition="0">
        <references count="2">
          <reference field="0" count="1" selected="0">
            <x v="6"/>
          </reference>
          <reference field="1" count="1">
            <x v="16"/>
          </reference>
        </references>
      </pivotArea>
    </format>
    <format dxfId="438">
      <pivotArea dataOnly="0" labelOnly="1" outline="0" fieldPosition="0">
        <references count="2">
          <reference field="0" count="1" selected="0">
            <x v="7"/>
          </reference>
          <reference field="1" count="1">
            <x v="10"/>
          </reference>
        </references>
      </pivotArea>
    </format>
    <format dxfId="437">
      <pivotArea dataOnly="0" labelOnly="1" outline="0" fieldPosition="0">
        <references count="2">
          <reference field="0" count="1" selected="0">
            <x v="8"/>
          </reference>
          <reference field="1" count="1">
            <x v="9"/>
          </reference>
        </references>
      </pivotArea>
    </format>
    <format dxfId="436">
      <pivotArea dataOnly="0" labelOnly="1" outline="0" fieldPosition="0">
        <references count="2">
          <reference field="0" count="1" selected="0">
            <x v="9"/>
          </reference>
          <reference field="1" count="1">
            <x v="1"/>
          </reference>
        </references>
      </pivotArea>
    </format>
    <format dxfId="435">
      <pivotArea dataOnly="0" labelOnly="1" outline="0" fieldPosition="0">
        <references count="2">
          <reference field="0" count="1" selected="0">
            <x v="10"/>
          </reference>
          <reference field="1" count="1">
            <x v="1"/>
          </reference>
        </references>
      </pivotArea>
    </format>
    <format dxfId="434">
      <pivotArea dataOnly="0" labelOnly="1" outline="0" fieldPosition="0">
        <references count="2">
          <reference field="0" count="1" selected="0">
            <x v="11"/>
          </reference>
          <reference field="1" count="1">
            <x v="31"/>
          </reference>
        </references>
      </pivotArea>
    </format>
    <format dxfId="433">
      <pivotArea dataOnly="0" labelOnly="1" outline="0" fieldPosition="0">
        <references count="2">
          <reference field="0" count="1" selected="0">
            <x v="12"/>
          </reference>
          <reference field="1" count="1">
            <x v="3"/>
          </reference>
        </references>
      </pivotArea>
    </format>
    <format dxfId="432">
      <pivotArea dataOnly="0" labelOnly="1" outline="0" fieldPosition="0">
        <references count="2">
          <reference field="0" count="1" selected="0">
            <x v="13"/>
          </reference>
          <reference field="1" count="1">
            <x v="18"/>
          </reference>
        </references>
      </pivotArea>
    </format>
    <format dxfId="431">
      <pivotArea dataOnly="0" labelOnly="1" outline="0" fieldPosition="0">
        <references count="2">
          <reference field="0" count="1" selected="0">
            <x v="14"/>
          </reference>
          <reference field="1" count="1">
            <x v="8"/>
          </reference>
        </references>
      </pivotArea>
    </format>
    <format dxfId="430">
      <pivotArea dataOnly="0" labelOnly="1" outline="0" fieldPosition="0">
        <references count="2">
          <reference field="0" count="1" selected="0">
            <x v="15"/>
          </reference>
          <reference field="1" count="1">
            <x v="14"/>
          </reference>
        </references>
      </pivotArea>
    </format>
    <format dxfId="429">
      <pivotArea dataOnly="0" labelOnly="1" outline="0" fieldPosition="0">
        <references count="2">
          <reference field="0" count="1" selected="0">
            <x v="16"/>
          </reference>
          <reference field="1" count="1">
            <x v="35"/>
          </reference>
        </references>
      </pivotArea>
    </format>
    <format dxfId="428">
      <pivotArea dataOnly="0" labelOnly="1" outline="0" fieldPosition="0">
        <references count="2">
          <reference field="0" count="1" selected="0">
            <x v="17"/>
          </reference>
          <reference field="1" count="1">
            <x v="15"/>
          </reference>
        </references>
      </pivotArea>
    </format>
    <format dxfId="427">
      <pivotArea dataOnly="0" labelOnly="1" outline="0" fieldPosition="0">
        <references count="2">
          <reference field="0" count="1" selected="0">
            <x v="18"/>
          </reference>
          <reference field="1" count="1">
            <x v="33"/>
          </reference>
        </references>
      </pivotArea>
    </format>
    <format dxfId="426">
      <pivotArea dataOnly="0" labelOnly="1" outline="0" fieldPosition="0">
        <references count="2">
          <reference field="0" count="1" selected="0">
            <x v="19"/>
          </reference>
          <reference field="1" count="1">
            <x v="38"/>
          </reference>
        </references>
      </pivotArea>
    </format>
    <format dxfId="425">
      <pivotArea dataOnly="0" labelOnly="1" outline="0" fieldPosition="0">
        <references count="2">
          <reference field="0" count="1" selected="0">
            <x v="20"/>
          </reference>
          <reference field="1" count="1">
            <x v="38"/>
          </reference>
        </references>
      </pivotArea>
    </format>
    <format dxfId="424">
      <pivotArea dataOnly="0" labelOnly="1" outline="0" fieldPosition="0">
        <references count="2">
          <reference field="0" count="1" selected="0">
            <x v="21"/>
          </reference>
          <reference field="1" count="1">
            <x v="2"/>
          </reference>
        </references>
      </pivotArea>
    </format>
    <format dxfId="423">
      <pivotArea dataOnly="0" labelOnly="1" outline="0" fieldPosition="0">
        <references count="2">
          <reference field="0" count="1" selected="0">
            <x v="22"/>
          </reference>
          <reference field="1" count="1">
            <x v="11"/>
          </reference>
        </references>
      </pivotArea>
    </format>
    <format dxfId="422">
      <pivotArea dataOnly="0" labelOnly="1" outline="0" fieldPosition="0">
        <references count="2">
          <reference field="0" count="1" selected="0">
            <x v="23"/>
          </reference>
          <reference field="1" count="1">
            <x v="37"/>
          </reference>
        </references>
      </pivotArea>
    </format>
    <format dxfId="421">
      <pivotArea dataOnly="0" labelOnly="1" outline="0" fieldPosition="0">
        <references count="2">
          <reference field="0" count="1" selected="0">
            <x v="24"/>
          </reference>
          <reference field="1" count="1">
            <x v="28"/>
          </reference>
        </references>
      </pivotArea>
    </format>
    <format dxfId="420">
      <pivotArea dataOnly="0" labelOnly="1" outline="0" fieldPosition="0">
        <references count="2">
          <reference field="0" count="1" selected="0">
            <x v="25"/>
          </reference>
          <reference field="1" count="1">
            <x v="28"/>
          </reference>
        </references>
      </pivotArea>
    </format>
    <format dxfId="419">
      <pivotArea dataOnly="0" labelOnly="1" outline="0" fieldPosition="0">
        <references count="2">
          <reference field="0" count="1" selected="0">
            <x v="26"/>
          </reference>
          <reference field="1" count="1">
            <x v="28"/>
          </reference>
        </references>
      </pivotArea>
    </format>
    <format dxfId="418">
      <pivotArea dataOnly="0" labelOnly="1" outline="0" fieldPosition="0">
        <references count="2">
          <reference field="0" count="1" selected="0">
            <x v="27"/>
          </reference>
          <reference field="1" count="1">
            <x v="28"/>
          </reference>
        </references>
      </pivotArea>
    </format>
    <format dxfId="417">
      <pivotArea dataOnly="0" labelOnly="1" outline="0" fieldPosition="0">
        <references count="2">
          <reference field="0" count="1" selected="0">
            <x v="28"/>
          </reference>
          <reference field="1" count="1">
            <x v="29"/>
          </reference>
        </references>
      </pivotArea>
    </format>
    <format dxfId="416">
      <pivotArea dataOnly="0" labelOnly="1" outline="0" fieldPosition="0">
        <references count="2">
          <reference field="0" count="1" selected="0">
            <x v="29"/>
          </reference>
          <reference field="1" count="1">
            <x v="5"/>
          </reference>
        </references>
      </pivotArea>
    </format>
    <format dxfId="415">
      <pivotArea dataOnly="0" labelOnly="1" outline="0" fieldPosition="0">
        <references count="2">
          <reference field="0" count="1" selected="0">
            <x v="30"/>
          </reference>
          <reference field="1" count="1">
            <x v="23"/>
          </reference>
        </references>
      </pivotArea>
    </format>
    <format dxfId="414">
      <pivotArea dataOnly="0" labelOnly="1" outline="0" fieldPosition="0">
        <references count="2">
          <reference field="0" count="1" selected="0">
            <x v="31"/>
          </reference>
          <reference field="1" count="1">
            <x v="24"/>
          </reference>
        </references>
      </pivotArea>
    </format>
    <format dxfId="413">
      <pivotArea dataOnly="0" labelOnly="1" outline="0" fieldPosition="0">
        <references count="2">
          <reference field="0" count="1" selected="0">
            <x v="32"/>
          </reference>
          <reference field="1" count="1">
            <x v="7"/>
          </reference>
        </references>
      </pivotArea>
    </format>
    <format dxfId="412">
      <pivotArea dataOnly="0" labelOnly="1" outline="0" fieldPosition="0">
        <references count="2">
          <reference field="0" count="1" selected="0">
            <x v="33"/>
          </reference>
          <reference field="1" count="1">
            <x v="26"/>
          </reference>
        </references>
      </pivotArea>
    </format>
    <format dxfId="411">
      <pivotArea dataOnly="0" labelOnly="1" outline="0" fieldPosition="0">
        <references count="2">
          <reference field="0" count="1" selected="0">
            <x v="34"/>
          </reference>
          <reference field="1" count="1">
            <x v="39"/>
          </reference>
        </references>
      </pivotArea>
    </format>
    <format dxfId="410">
      <pivotArea dataOnly="0" labelOnly="1" outline="0" fieldPosition="0">
        <references count="2">
          <reference field="0" count="1" selected="0">
            <x v="35"/>
          </reference>
          <reference field="1" count="1">
            <x v="27"/>
          </reference>
        </references>
      </pivotArea>
    </format>
    <format dxfId="409">
      <pivotArea dataOnly="0" labelOnly="1" outline="0" fieldPosition="0">
        <references count="2">
          <reference field="0" count="1" selected="0">
            <x v="36"/>
          </reference>
          <reference field="1" count="1">
            <x v="41"/>
          </reference>
        </references>
      </pivotArea>
    </format>
    <format dxfId="408">
      <pivotArea dataOnly="0" labelOnly="1" outline="0" fieldPosition="0">
        <references count="2">
          <reference field="0" count="1" selected="0">
            <x v="37"/>
          </reference>
          <reference field="1" count="1">
            <x v="25"/>
          </reference>
        </references>
      </pivotArea>
    </format>
    <format dxfId="407">
      <pivotArea dataOnly="0" labelOnly="1" outline="0" fieldPosition="0">
        <references count="2">
          <reference field="0" count="1" selected="0">
            <x v="38"/>
          </reference>
          <reference field="1" count="1">
            <x v="25"/>
          </reference>
        </references>
      </pivotArea>
    </format>
    <format dxfId="406">
      <pivotArea dataOnly="0" labelOnly="1" outline="0" fieldPosition="0">
        <references count="2">
          <reference field="0" count="1" selected="0">
            <x v="39"/>
          </reference>
          <reference field="1" count="1">
            <x v="40"/>
          </reference>
        </references>
      </pivotArea>
    </format>
    <format dxfId="405">
      <pivotArea dataOnly="0" labelOnly="1" outline="0" fieldPosition="0">
        <references count="2">
          <reference field="0" count="1" selected="0">
            <x v="40"/>
          </reference>
          <reference field="1" count="1">
            <x v="32"/>
          </reference>
        </references>
      </pivotArea>
    </format>
    <format dxfId="404">
      <pivotArea dataOnly="0" labelOnly="1" outline="0" fieldPosition="0">
        <references count="2">
          <reference field="0" count="1" selected="0">
            <x v="41"/>
          </reference>
          <reference field="1" count="1">
            <x v="12"/>
          </reference>
        </references>
      </pivotArea>
    </format>
    <format dxfId="403">
      <pivotArea dataOnly="0" labelOnly="1" outline="0" fieldPosition="0">
        <references count="2">
          <reference field="0" count="1" selected="0">
            <x v="42"/>
          </reference>
          <reference field="1" count="1">
            <x v="13"/>
          </reference>
        </references>
      </pivotArea>
    </format>
    <format dxfId="402">
      <pivotArea dataOnly="0" labelOnly="1" outline="0" fieldPosition="0">
        <references count="2">
          <reference field="0" count="1" selected="0">
            <x v="43"/>
          </reference>
          <reference field="1" count="1">
            <x v="19"/>
          </reference>
        </references>
      </pivotArea>
    </format>
    <format dxfId="401">
      <pivotArea dataOnly="0" labelOnly="1" outline="0" fieldPosition="0">
        <references count="2">
          <reference field="0" count="1" selected="0">
            <x v="44"/>
          </reference>
          <reference field="1" count="1">
            <x v="17"/>
          </reference>
        </references>
      </pivotArea>
    </format>
    <format dxfId="400">
      <pivotArea dataOnly="0" labelOnly="1" outline="0" fieldPosition="0">
        <references count="2">
          <reference field="0" count="1" selected="0">
            <x v="45"/>
          </reference>
          <reference field="1" count="1">
            <x v="34"/>
          </reference>
        </references>
      </pivotArea>
    </format>
    <format dxfId="399">
      <pivotArea dataOnly="0" labelOnly="1" outline="0" fieldPosition="0">
        <references count="2">
          <reference field="0" count="1" selected="0">
            <x v="46"/>
          </reference>
          <reference field="1" count="1">
            <x v="21"/>
          </reference>
        </references>
      </pivotArea>
    </format>
    <format dxfId="398">
      <pivotArea dataOnly="0" labelOnly="1" outline="0" fieldPosition="0">
        <references count="2">
          <reference field="0" count="1" selected="0">
            <x v="47"/>
          </reference>
          <reference field="1" count="1">
            <x v="22"/>
          </reference>
        </references>
      </pivotArea>
    </format>
    <format dxfId="397">
      <pivotArea dataOnly="0" labelOnly="1" outline="0" fieldPosition="0">
        <references count="2">
          <reference field="0" count="1" selected="0">
            <x v="48"/>
          </reference>
          <reference field="1" count="1">
            <x v="6"/>
          </reference>
        </references>
      </pivotArea>
    </format>
    <format dxfId="396">
      <pivotArea dataOnly="0" labelOnly="1" outline="0" fieldPosition="0">
        <references count="2">
          <reference field="0" count="1" selected="0">
            <x v="49"/>
          </reference>
          <reference field="1" count="1">
            <x v="21"/>
          </reference>
        </references>
      </pivotArea>
    </format>
  </formats>
  <pivotTableStyleInfo name="PivotStyleDark11"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1:X102"/>
  <sheetViews>
    <sheetView topLeftCell="D1" zoomScaleNormal="100" workbookViewId="0">
      <selection activeCell="Z6" sqref="Z6"/>
    </sheetView>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7" hidden="1" customWidth="1"/>
    <col min="9" max="9" width="15.5703125" style="47" hidden="1" customWidth="1"/>
    <col min="10" max="10" width="19" style="47" hidden="1" customWidth="1"/>
    <col min="11" max="12" width="9.140625" hidden="1" customWidth="1"/>
    <col min="13" max="13" width="3.85546875" hidden="1" customWidth="1"/>
    <col min="14" max="14" width="9.140625" style="43" hidden="1" customWidth="1"/>
    <col min="15" max="15" width="16.42578125" hidden="1" customWidth="1"/>
    <col min="16" max="16" width="43.42578125" hidden="1" customWidth="1"/>
    <col min="17" max="17" width="26.5703125" hidden="1" customWidth="1"/>
    <col min="18" max="18" width="28.5703125" hidden="1" customWidth="1"/>
    <col min="19" max="19" width="31.140625" hidden="1" customWidth="1"/>
    <col min="20" max="21" width="9.140625" hidden="1" customWidth="1"/>
    <col min="22" max="22" width="10.42578125" hidden="1" customWidth="1"/>
    <col min="23" max="23" width="1.42578125" hidden="1" customWidth="1"/>
    <col min="24" max="24" width="9.140625" hidden="1" customWidth="1"/>
    <col min="25" max="25" width="9.140625" customWidth="1"/>
  </cols>
  <sheetData>
    <row r="1" spans="2:22" ht="15.75" thickBot="1" x14ac:dyDescent="0.3"/>
    <row r="2" spans="2:22" ht="62.25" customHeight="1" thickBot="1" x14ac:dyDescent="0.3">
      <c r="B2" s="77" t="s">
        <v>34</v>
      </c>
      <c r="C2" s="78"/>
      <c r="D2" s="79"/>
    </row>
    <row r="3" spans="2:22" ht="15.75" thickBot="1" x14ac:dyDescent="0.3"/>
    <row r="4" spans="2:22" ht="39" customHeight="1" x14ac:dyDescent="0.25">
      <c r="B4" s="86" t="s">
        <v>83</v>
      </c>
      <c r="C4" s="87"/>
      <c r="D4" s="88"/>
    </row>
    <row r="5" spans="2:22" ht="52.5" customHeight="1" thickBot="1" x14ac:dyDescent="0.3">
      <c r="B5" s="80" t="s">
        <v>33</v>
      </c>
      <c r="C5" s="81"/>
      <c r="D5" s="82"/>
    </row>
    <row r="6" spans="2:22" ht="36.75" customHeight="1" thickBot="1" x14ac:dyDescent="0.3">
      <c r="B6" s="80" t="s">
        <v>118</v>
      </c>
      <c r="C6" s="81"/>
      <c r="D6" s="82"/>
      <c r="F6" s="69" t="s">
        <v>231</v>
      </c>
      <c r="G6" s="47"/>
    </row>
    <row r="7" spans="2:22" ht="3.75" customHeight="1" thickBot="1" x14ac:dyDescent="0.3">
      <c r="B7" s="61"/>
      <c r="C7" s="62"/>
      <c r="D7" s="63"/>
      <c r="G7" s="47"/>
    </row>
    <row r="8" spans="2:22" ht="46.5" customHeight="1" thickBot="1" x14ac:dyDescent="0.3">
      <c r="B8" s="83" t="s">
        <v>35</v>
      </c>
      <c r="C8" s="84"/>
      <c r="D8" s="85"/>
      <c r="F8" s="69" t="s">
        <v>232</v>
      </c>
      <c r="G8" s="47"/>
    </row>
    <row r="10" spans="2:22" s="3" customFormat="1" ht="16.5" thickBot="1" x14ac:dyDescent="0.3">
      <c r="H10" s="46"/>
      <c r="I10" s="46"/>
      <c r="J10" s="46"/>
      <c r="N10" s="44"/>
    </row>
    <row r="11" spans="2:22" s="3" customFormat="1" ht="54.75" customHeight="1" thickBot="1" x14ac:dyDescent="0.3">
      <c r="B11" s="36" t="s">
        <v>0</v>
      </c>
      <c r="C11" s="1" t="s">
        <v>82</v>
      </c>
      <c r="D11" s="2" t="s">
        <v>107</v>
      </c>
      <c r="E11" s="2" t="s">
        <v>108</v>
      </c>
      <c r="F11" s="55" t="s">
        <v>190</v>
      </c>
      <c r="G11" s="6" t="s">
        <v>1</v>
      </c>
      <c r="H11" s="46" t="s">
        <v>115</v>
      </c>
      <c r="I11" s="46" t="s">
        <v>116</v>
      </c>
      <c r="J11" s="46" t="s">
        <v>117</v>
      </c>
      <c r="M11" s="44"/>
      <c r="O11" s="46" t="s">
        <v>147</v>
      </c>
      <c r="P11" s="46" t="s">
        <v>149</v>
      </c>
      <c r="Q11" s="46" t="s">
        <v>151</v>
      </c>
      <c r="R11" s="46" t="s">
        <v>148</v>
      </c>
      <c r="S11" s="46" t="s">
        <v>150</v>
      </c>
      <c r="U11" s="3" t="s">
        <v>191</v>
      </c>
      <c r="V11" s="3" t="s">
        <v>192</v>
      </c>
    </row>
    <row r="12" spans="2:22" s="3" customFormat="1" ht="20.100000000000001" customHeight="1" thickBot="1" x14ac:dyDescent="0.3">
      <c r="B12" s="58">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2.5</v>
      </c>
      <c r="I12" s="50">
        <f>IF(AND(D12="SI",E12="OK"),'1'!$B$40,"")</f>
        <v>1.5</v>
      </c>
      <c r="J12" s="50">
        <f>IF(AND(D12="SI",E12="OK"),'1'!$B$44,"")</f>
        <v>3.75</v>
      </c>
      <c r="L12" s="3">
        <v>1</v>
      </c>
      <c r="M12" s="44" t="str">
        <f>TEXT(L12,"00")</f>
        <v>01</v>
      </c>
      <c r="O12" s="46">
        <f t="shared" ref="O12:O43" si="0">IF(AND(D12="SI",E12="OK"),IF(AND(J12&gt;0,J12&lt;=1),G12,),)</f>
        <v>0</v>
      </c>
      <c r="P12" s="46" t="str">
        <f t="shared" ref="P12:P43" si="1">IF(AND(D12="SI",E12="OK"),IF(AND(J12&gt;1,J12&lt;=4),G12,),)</f>
        <v>01 - Concorso per l'assunzione di personale</v>
      </c>
      <c r="Q12" s="46">
        <f t="shared" ref="Q12:Q43" si="2">IF(AND(D12="SI",E12="OK"),IF(AND(J12&gt;4,J12&lt;=9),G12,),)</f>
        <v>0</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Rispetto al processo in questione vengono individuati due fattori di rischio corruttivo: il primo è   legato alla rilevanza esterna del processo mentre il secondo è legato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
      <c r="B13" s="58">
        <f t="shared" ref="B13:B64"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4" si="6">IF(OR(C13="Nuova scheda",C13=""),"",M13&amp;" - "&amp;C13)</f>
        <v xml:space="preserve">02 - Concorso per la progressione in carriera del personale </v>
      </c>
      <c r="H13" s="50">
        <f>IF(AND(D13="SI",E13="OK"),'2'!$B$24,"Processo non sottoposto a mappatura e valutazione del rischio")</f>
        <v>2</v>
      </c>
      <c r="I13" s="50">
        <f>IF(AND(D13="SI",E13="OK"),'2'!$B$40,"")</f>
        <v>1.25</v>
      </c>
      <c r="J13" s="50">
        <f>IF(AND(D13="SI",E13="OK"),'2'!$B$44,"")</f>
        <v>2.5</v>
      </c>
      <c r="L13" s="3">
        <v>2</v>
      </c>
      <c r="M13" s="44" t="str">
        <f t="shared" ref="M13:M64"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nel processo, oggetto di analisi con la presente scheda il rischio è minore. tale conclusione dipende sia dal  maggiore controllo interno sia dal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
      <c r="B14" s="58">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3.5</v>
      </c>
      <c r="I14" s="50">
        <f>IF(AND(D14="SI",E14="OK"),'3'!$B$40,"")</f>
        <v>1.5</v>
      </c>
      <c r="J14" s="50">
        <f>IF(AND(D14="SI",E14="OK"),'3'!$B$44,"")</f>
        <v>5.25</v>
      </c>
      <c r="L14" s="3">
        <v>3</v>
      </c>
      <c r="M14" s="44" t="str">
        <f t="shared" si="7"/>
        <v>03</v>
      </c>
      <c r="O14" s="46">
        <f t="shared" si="0"/>
        <v>0</v>
      </c>
      <c r="P14" s="46">
        <f t="shared" si="1"/>
        <v>0</v>
      </c>
      <c r="Q14" s="46" t="str">
        <f t="shared" si="2"/>
        <v xml:space="preserve">03 - Selezione per l'affidamento di un incarico professionale </v>
      </c>
      <c r="R14" s="46">
        <f t="shared" si="3"/>
        <v>0</v>
      </c>
      <c r="S14" s="46">
        <f t="shared" si="4"/>
        <v>0</v>
      </c>
      <c r="T14" s="3">
        <v>3</v>
      </c>
      <c r="U14" t="str">
        <f>IF(AND(D14="SI",E14="OK",'3'!$A$47&lt;&gt;""),M14&amp;" - "&amp;C14,"")</f>
        <v xml:space="preserve">03 - Selezione per l'affidamento di un incarico professionale </v>
      </c>
      <c r="V14" s="3" t="str">
        <f>IF(AND(U14&lt;&gt;"",'3'!$A$47&lt;&gt;""),'3'!$A$47,"")</f>
        <v>Rispetto a questo processo occorre in modo scrupoloso attenersi alle norme di legge vigenti in ordine alle procedura di assegnazione  (in particolare, art. 7,, del D.Lgs. 30/03/2001, n. 165 e ss.mm.ii.) oltre ovviamente che   delle limitazione della spesa. Questo processo può nascondere una certa pericolosità corruttiva in relazione alle valutazioni di merito che, in via preliminare hanno determinato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In ogni caso, i provvedimenti di assegnazione degli incarichi devono essere congruamente motivati.</v>
      </c>
    </row>
    <row r="15" spans="2:22" s="3" customFormat="1" ht="20.100000000000001" customHeight="1" thickBot="1" x14ac:dyDescent="0.3">
      <c r="B15" s="58">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2.3333333333333335</v>
      </c>
      <c r="I15" s="50">
        <f>IF(AND(D15="SI",E15="OK"),'4'!$B$40,"")</f>
        <v>1.25</v>
      </c>
      <c r="J15" s="50">
        <f>IF(AND(D15="SI",E15="OK"),'4'!$B$44,"")</f>
        <v>2.916666666666667</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rispetto al processo de quo, l'attenzione deve essere altissima sebbene le novità normative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6" spans="2:22" s="3" customFormat="1" ht="20.100000000000001" customHeight="1" thickBot="1" x14ac:dyDescent="0.3">
      <c r="B16" s="58">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2.8333333333333335</v>
      </c>
      <c r="I16" s="50">
        <f>IF(AND(D16="SI",E16="OK"),'5'!$B$40,"")</f>
        <v>1.5</v>
      </c>
      <c r="J16" s="50">
        <f>IF(AND(D16="SI",E16="OK"),'5'!$B$44,"")</f>
        <v>4.25</v>
      </c>
      <c r="L16" s="3">
        <v>5</v>
      </c>
      <c r="M16" s="44" t="str">
        <f t="shared" si="7"/>
        <v>05</v>
      </c>
      <c r="O16" s="46">
        <f t="shared" si="0"/>
        <v>0</v>
      </c>
      <c r="P16" s="46">
        <f t="shared" si="1"/>
        <v>0</v>
      </c>
      <c r="Q16" s="46" t="str">
        <f t="shared" si="2"/>
        <v>05 - Affidamento diretto di lavori, servizi o forniture</v>
      </c>
      <c r="R16" s="46">
        <f t="shared" si="3"/>
        <v>0</v>
      </c>
      <c r="S16" s="46">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7" spans="2:22" s="3" customFormat="1" ht="20.100000000000001" customHeight="1" thickBot="1" x14ac:dyDescent="0.3">
      <c r="B17" s="58">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2.3333333333333335</v>
      </c>
      <c r="I17" s="50">
        <f>IF(AND(D17="SI",E17="OK"),'6'!$B$40,"")</f>
        <v>1.25</v>
      </c>
      <c r="J17" s="50">
        <f>IF(AND(D17="SI",E17="OK"),'6'!$B$44,"")</f>
        <v>2.916666666666667</v>
      </c>
      <c r="L17" s="3">
        <v>6</v>
      </c>
      <c r="M17" s="44" t="str">
        <f t="shared" si="7"/>
        <v>06</v>
      </c>
      <c r="O17" s="46">
        <f t="shared" si="0"/>
        <v>0</v>
      </c>
      <c r="P17" s="46" t="str">
        <f t="shared" si="1"/>
        <v>06 - Permesso di costruire</v>
      </c>
      <c r="Q17" s="46">
        <f t="shared" si="2"/>
        <v>0</v>
      </c>
      <c r="R17" s="46">
        <f t="shared" si="3"/>
        <v>0</v>
      </c>
      <c r="S17" s="46">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improntato al rispetto delle regole in tema di conflitto di interessi oltre che al principio di buona fede. In caso di varianti si dovrà dare conto nei provvedimenti finali delle motivazioni che hanno portato al rilascio.</v>
      </c>
    </row>
    <row r="18" spans="2:22" s="3" customFormat="1" ht="20.100000000000001" customHeight="1" thickBot="1" x14ac:dyDescent="0.3">
      <c r="B18" s="58">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3</v>
      </c>
      <c r="I18" s="50">
        <f>IF(AND(D18="SI",E18="OK"),'7'!$B$40,"")</f>
        <v>1.25</v>
      </c>
      <c r="J18" s="50">
        <f>IF(AND(D18="SI",E18="OK"),'7'!$B$44,"")</f>
        <v>3.75</v>
      </c>
      <c r="L18" s="3">
        <v>7</v>
      </c>
      <c r="M18" s="44" t="str">
        <f t="shared" si="7"/>
        <v>07</v>
      </c>
      <c r="O18" s="46">
        <f t="shared" si="0"/>
        <v>0</v>
      </c>
      <c r="P18" s="46" t="str">
        <f t="shared" si="1"/>
        <v>07 - Permesso di costruire in aree assoggettate ad autorizzazione paesaggistica</v>
      </c>
      <c r="Q18" s="46">
        <f t="shared" si="2"/>
        <v>0</v>
      </c>
      <c r="R18" s="46">
        <f t="shared" si="3"/>
        <v>0</v>
      </c>
      <c r="S18" s="46">
        <f t="shared" si="4"/>
        <v>0</v>
      </c>
      <c r="T18" s="3">
        <v>7</v>
      </c>
      <c r="U18" t="str">
        <f>IF(AND(D18="SI",E18="OK",'7'!$A$47&lt;&gt;""),M18&amp;" - "&amp;C18,"")</f>
        <v>07 - Permesso di costruire in aree assoggettate ad autorizzazione paesaggistica</v>
      </c>
      <c r="V18" s="3" t="str">
        <f>IF(AND(U18&lt;&gt;"",'7'!$A$47&lt;&gt;""),'7'!$A$47,"")</f>
        <v>rispetto a questo processo continua ad avere un ruolo essenziale "l'obbligo della motivazione provvedimentale". In particolare, 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 customHeight="1" thickBot="1" x14ac:dyDescent="0.3">
      <c r="B19" s="58">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1.8333333333333333</v>
      </c>
      <c r="I19" s="50">
        <f>IF(AND(D19="SI",E19="OK"),'8'!$B$40,"")</f>
        <v>1.5</v>
      </c>
      <c r="J19" s="50">
        <f>IF(AND(D19="SI",E19="OK"),'8'!$B$44,"")</f>
        <v>3.75</v>
      </c>
      <c r="L19" s="3">
        <v>8</v>
      </c>
      <c r="M19" s="44" t="str">
        <f t="shared" si="7"/>
        <v>08</v>
      </c>
      <c r="O19" s="46">
        <f t="shared" si="0"/>
        <v>0</v>
      </c>
      <c r="P19" s="46" t="str">
        <f t="shared" si="1"/>
        <v xml:space="preserve">08 - Concessione di sovvenzioni, contributi, sussidi, ausili finanziari, nonché attribuzione di vantaggi economici di qualunque genere </v>
      </c>
      <c r="Q19" s="46">
        <f t="shared" si="2"/>
        <v>0</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
      <c r="B20" s="58">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4</v>
      </c>
      <c r="I20" s="50">
        <f>IF(AND(D20="SI",E20="OK"),'9'!$B$40,"")</f>
        <v>1.75</v>
      </c>
      <c r="J20" s="50">
        <f>IF(AND(D20="SI",E20="OK"),'9'!$B$44,"")</f>
        <v>7</v>
      </c>
      <c r="L20" s="3">
        <v>9</v>
      </c>
      <c r="M20" s="44" t="str">
        <f t="shared" si="7"/>
        <v>09</v>
      </c>
      <c r="O20" s="46">
        <f t="shared" si="0"/>
        <v>0</v>
      </c>
      <c r="P20" s="46">
        <f t="shared" si="1"/>
        <v>0</v>
      </c>
      <c r="Q20" s="46" t="str">
        <f t="shared" si="2"/>
        <v>09 - Provvedimenti di pianificazione urbanistica generale</v>
      </c>
      <c r="R20" s="46">
        <f t="shared" si="3"/>
        <v>0</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
      <c r="B21" s="58">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3.8333333333333335</v>
      </c>
      <c r="I21" s="50">
        <f>IF(AND(D21="SI",E21="OK"),'10'!$B$40,"")</f>
        <v>1.75</v>
      </c>
      <c r="J21" s="50">
        <f>IF(AND(D21="SI",E21="OK"),'10'!$B$44,"")</f>
        <v>6.7083333333333339</v>
      </c>
      <c r="L21" s="3">
        <v>10</v>
      </c>
      <c r="M21" s="44" t="str">
        <f t="shared" si="7"/>
        <v>10</v>
      </c>
      <c r="O21" s="46">
        <f t="shared" si="0"/>
        <v>0</v>
      </c>
      <c r="P21" s="46">
        <f t="shared" si="1"/>
        <v>0</v>
      </c>
      <c r="Q21" s="46" t="str">
        <f t="shared" si="2"/>
        <v>10 - Provvedimenti di pianificazione urbanistica attuativa</v>
      </c>
      <c r="R21" s="46">
        <f t="shared" si="3"/>
        <v>0</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
      <c r="B22" s="58">
        <f t="shared" si="5"/>
        <v>11</v>
      </c>
      <c r="C22" s="21" t="str">
        <f>'11'!A3</f>
        <v xml:space="preserve">Levata dei protesti </v>
      </c>
      <c r="D22" s="4" t="str">
        <f>'11'!F2</f>
        <v>SI</v>
      </c>
      <c r="E22" s="4" t="str">
        <f>IF(D22="SI",IF('11'!$B$44="Presenti campi non compilati","Errore","OK"),"-")</f>
        <v>OK</v>
      </c>
      <c r="F22" s="56" t="str">
        <f>IF(D22="SI",IF('11'!$A$47&lt;&gt;"","SI","NO"),"-")</f>
        <v>SI</v>
      </c>
      <c r="G22" s="3" t="str">
        <f t="shared" si="6"/>
        <v xml:space="preserve">11 - Levata dei protesti </v>
      </c>
      <c r="H22" s="50">
        <f>IF(AND(D22="SI",E22="OK"),'11'!$B$24,"Processo non sottoposto a mappatura e valutazione del rischio")</f>
        <v>2</v>
      </c>
      <c r="I22" s="50">
        <f>IF(AND(D22="SI",E22="OK"),'11'!$B$40,"")</f>
        <v>1.75</v>
      </c>
      <c r="J22" s="50">
        <f>IF(AND(D22="SI",E22="OK"),'11'!$B$44,"")</f>
        <v>3.5</v>
      </c>
      <c r="L22" s="3">
        <v>11</v>
      </c>
      <c r="M22" s="44" t="str">
        <f t="shared" si="7"/>
        <v>11</v>
      </c>
      <c r="O22" s="46">
        <f t="shared" si="0"/>
        <v>0</v>
      </c>
      <c r="P22" s="46" t="str">
        <f t="shared" si="1"/>
        <v xml:space="preserve">11 - Levata dei protesti </v>
      </c>
      <c r="Q22" s="46">
        <f t="shared" si="2"/>
        <v>0</v>
      </c>
      <c r="R22" s="46">
        <f t="shared" si="3"/>
        <v>0</v>
      </c>
      <c r="S22" s="46">
        <f t="shared" si="4"/>
        <v>0</v>
      </c>
      <c r="T22" s="3">
        <v>11</v>
      </c>
      <c r="U22" t="str">
        <f>IF(AND(D22="SI",E22="OK",'11'!$A$47&lt;&gt;""),M22&amp;" - "&amp;C22,"")</f>
        <v xml:space="preserve">11 - Levata dei protesti </v>
      </c>
      <c r="V22" s="3" t="str">
        <f>IF(AND(U22&lt;&gt;"",'11'!$A$47&lt;&gt;""),'11'!$A$47,"")</f>
        <v>Per completezza si è ritenuto di effettuare la mappatura del processo in esame. Tuttavia occorre precisare che presso questo Ente il Segretario Comunale non leva protesti.</v>
      </c>
    </row>
    <row r="23" spans="2:22" s="3" customFormat="1" ht="20.100000000000001" customHeight="1" thickBot="1" x14ac:dyDescent="0.3">
      <c r="B23" s="58">
        <f t="shared" si="5"/>
        <v>12</v>
      </c>
      <c r="C23" s="21" t="str">
        <f>'12'!A3</f>
        <v>Gestione delle sanzioni per violazione del CDS</v>
      </c>
      <c r="D23" s="4" t="str">
        <f>'12'!F2</f>
        <v>SI</v>
      </c>
      <c r="E23" s="4" t="str">
        <f>IF(D23="SI",IF('12'!$B$44="Presenti campi non compilati","Errore","OK"),"-")</f>
        <v>OK</v>
      </c>
      <c r="F23" s="56" t="str">
        <f>IF(D23="SI",IF('12'!$A$47&lt;&gt;"","SI","NO"),"-")</f>
        <v>SI</v>
      </c>
      <c r="G23" s="3" t="str">
        <f t="shared" si="6"/>
        <v>12 - Gestione delle sanzioni per violazione del CDS</v>
      </c>
      <c r="H23" s="50">
        <f>IF(AND(D23="SI",E23="OK"),'12'!$B$24,"Processo non sottoposto a mappatura e valutazione del rischio")</f>
        <v>2.1666666666666665</v>
      </c>
      <c r="I23" s="50">
        <f>IF(AND(D23="SI",E23="OK"),'12'!$B$40,"")</f>
        <v>1.75</v>
      </c>
      <c r="J23" s="50">
        <f>IF(AND(D23="SI",E23="OK"),'12'!$B$44,"")</f>
        <v>3.7916666666666665</v>
      </c>
      <c r="L23" s="3">
        <v>12</v>
      </c>
      <c r="M23" s="44" t="str">
        <f t="shared" si="7"/>
        <v>12</v>
      </c>
      <c r="O23" s="46">
        <f t="shared" si="0"/>
        <v>0</v>
      </c>
      <c r="P23" s="46" t="str">
        <f t="shared" si="1"/>
        <v>12 - Gestione delle sanzioni per violazione del CDS</v>
      </c>
      <c r="Q23" s="46">
        <f t="shared" si="2"/>
        <v>0</v>
      </c>
      <c r="R23" s="46">
        <f t="shared" si="3"/>
        <v>0</v>
      </c>
      <c r="S23" s="46">
        <f t="shared" si="4"/>
        <v>0</v>
      </c>
      <c r="T23" s="3">
        <v>12</v>
      </c>
      <c r="U23" t="str">
        <f>IF(AND(D23="SI",E23="OK",'12'!$A$47&lt;&gt;""),M23&amp;" - "&amp;C23,"")</f>
        <v>12 - Gestione delle sanzioni per violazione del CDS</v>
      </c>
      <c r="V23" s="3" t="str">
        <f>IF(AND(U23&lt;&gt;"",'12'!$A$47&lt;&gt;""),'12'!$A$47,"")</f>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v>
      </c>
    </row>
    <row r="24" spans="2:22" s="3" customFormat="1" ht="20.100000000000001" customHeight="1" thickBot="1" x14ac:dyDescent="0.3">
      <c r="B24" s="58">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2.1666666666666665</v>
      </c>
      <c r="I24" s="50">
        <f>IF(AND(D24="SI",E24="OK"),'13'!$B$40,"")</f>
        <v>1</v>
      </c>
      <c r="J24" s="50">
        <f>IF(AND(D24="SI",E24="OK"),'13'!$B$44,"")</f>
        <v>2.1666666666666665</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3" customFormat="1" ht="20.100000000000001" customHeight="1" thickBot="1" x14ac:dyDescent="0.3">
      <c r="B25" s="58">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3.3333333333333335</v>
      </c>
      <c r="I25" s="50">
        <f>IF(AND(D25="SI",E25="OK"),'14'!$B$40,"")</f>
        <v>1</v>
      </c>
      <c r="J25" s="50">
        <f>IF(AND(D25="SI",E25="OK"),'14'!$B$44,"")</f>
        <v>3.3333333333333335</v>
      </c>
      <c r="L25" s="3">
        <v>14</v>
      </c>
      <c r="M25" s="44" t="str">
        <f t="shared" si="7"/>
        <v>14</v>
      </c>
      <c r="O25" s="46">
        <f t="shared" si="0"/>
        <v>0</v>
      </c>
      <c r="P25" s="46" t="str">
        <f t="shared" si="1"/>
        <v>14 - Gestione ordinaria delle spese di bilancio</v>
      </c>
      <c r="Q25" s="46">
        <f t="shared" si="2"/>
        <v>0</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
      <c r="B26" s="58">
        <f t="shared" si="5"/>
        <v>15</v>
      </c>
      <c r="C26" s="21" t="str">
        <f>'15'!A3</f>
        <v>Accertamenti e verifiche dei tributi locali</v>
      </c>
      <c r="D26" s="4" t="str">
        <f>'15'!F2</f>
        <v>SI</v>
      </c>
      <c r="E26" s="4" t="str">
        <f>IF(D26="SI",IF('15'!$B$44="Presenti campi non compilati","Errore","OK"),"-")</f>
        <v>OK</v>
      </c>
      <c r="F26" s="56" t="str">
        <f>IF(D26="SI",IF('15'!$A$47&lt;&gt;"","SI","NO"),"-")</f>
        <v>SI</v>
      </c>
      <c r="G26" s="3" t="str">
        <f t="shared" si="6"/>
        <v>15 - Accertamenti e verifiche dei tributi locali</v>
      </c>
      <c r="H26" s="50">
        <f>IF(AND(D26="SI",E26="OK"),'15'!$B$24,"Processo non sottoposto a mappatura e valutazione del rischio")</f>
        <v>3.1666666666666665</v>
      </c>
      <c r="I26" s="50">
        <f>IF(AND(D26="SI",E26="OK"),'15'!$B$40,"")</f>
        <v>1.25</v>
      </c>
      <c r="J26" s="50">
        <f>IF(AND(D26="SI",E26="OK"),'15'!$B$44,"")</f>
        <v>3.958333333333333</v>
      </c>
      <c r="L26" s="3">
        <v>15</v>
      </c>
      <c r="M26" s="44" t="str">
        <f t="shared" si="7"/>
        <v>15</v>
      </c>
      <c r="O26" s="46">
        <f t="shared" si="0"/>
        <v>0</v>
      </c>
      <c r="P26" s="46" t="str">
        <f t="shared" si="1"/>
        <v>15 - Accertamenti e verifiche dei tributi locali</v>
      </c>
      <c r="Q26" s="46">
        <f t="shared" si="2"/>
        <v>0</v>
      </c>
      <c r="R26" s="46">
        <f t="shared" si="3"/>
        <v>0</v>
      </c>
      <c r="S26" s="46">
        <f t="shared" si="4"/>
        <v>0</v>
      </c>
      <c r="T26" s="3">
        <v>15</v>
      </c>
      <c r="U26" t="str">
        <f>IF(AND(D26="SI",E26="OK",'15'!$A$47&lt;&gt;""),M26&amp;" - "&amp;C26,"")</f>
        <v>15 - Accertamenti e verifiche dei tributi locali</v>
      </c>
      <c r="V26" s="3"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v>
      </c>
    </row>
    <row r="27" spans="2:22" s="3" customFormat="1" ht="20.100000000000001" customHeight="1" thickBot="1" x14ac:dyDescent="0.3">
      <c r="B27" s="58">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3.8333333333333335</v>
      </c>
      <c r="I27" s="50">
        <f>IF(AND(D27="SI",E27="OK"),'16'!$B$40,"")</f>
        <v>1.25</v>
      </c>
      <c r="J27" s="50">
        <f>IF(AND(D27="SI",E27="OK"),'16'!$B$44,"")</f>
        <v>4.791666666666667</v>
      </c>
      <c r="L27" s="3">
        <v>16</v>
      </c>
      <c r="M27" s="44" t="str">
        <f t="shared" si="7"/>
        <v>16</v>
      </c>
      <c r="O27" s="46">
        <f t="shared" si="0"/>
        <v>0</v>
      </c>
      <c r="P27" s="46">
        <f t="shared" si="1"/>
        <v>0</v>
      </c>
      <c r="Q27" s="46" t="str">
        <f t="shared" si="2"/>
        <v>16 - Accertamenti con adesione dei tributi locali</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3" customFormat="1" ht="20.100000000000001" customHeight="1" thickBot="1" x14ac:dyDescent="0.3">
      <c r="B28" s="58">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2.6666666666666665</v>
      </c>
      <c r="I28" s="50">
        <f>IF(AND(D28="SI",E28="OK"),'17'!$B$40,"")</f>
        <v>1</v>
      </c>
      <c r="J28" s="50">
        <f>IF(AND(D28="SI",E28="OK"),'17'!$B$44,"")</f>
        <v>2.6666666666666665</v>
      </c>
      <c r="L28" s="3">
        <v>17</v>
      </c>
      <c r="M28" s="44" t="str">
        <f t="shared" si="7"/>
        <v>17</v>
      </c>
      <c r="O28" s="46">
        <f t="shared" si="0"/>
        <v>0</v>
      </c>
      <c r="P28" s="46" t="str">
        <f t="shared" si="1"/>
        <v>17 - Accertamenti e controlli sugli abusi edilizi</v>
      </c>
      <c r="Q28" s="46">
        <f t="shared" si="2"/>
        <v>0</v>
      </c>
      <c r="R28" s="46">
        <f t="shared" si="3"/>
        <v>0</v>
      </c>
      <c r="S28" s="46">
        <f t="shared" si="4"/>
        <v>0</v>
      </c>
      <c r="T28" s="3">
        <v>17</v>
      </c>
      <c r="U28" t="str">
        <f>IF(AND(D28="SI",E28="OK",'17'!$A$47&lt;&gt;""),M28&amp;" - "&amp;C28,"")</f>
        <v>17 - Accertamenti e controlli sugli abusi edilizi</v>
      </c>
      <c r="V28" s="3" t="str">
        <f>IF(AND(U28&lt;&gt;"",'17'!$A$47&lt;&gt;""),'17'!$A$47,"")</f>
        <v>Rispetto all'abuso edilizio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3" customFormat="1" ht="20.100000000000001" customHeight="1" thickBot="1" x14ac:dyDescent="0.3">
      <c r="B29" s="58">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1.8333333333333333</v>
      </c>
      <c r="I29" s="50">
        <f>IF(AND(D29="SI",E29="OK"),'18'!$B$40,"")</f>
        <v>2.25</v>
      </c>
      <c r="J29" s="50">
        <f>IF(AND(D29="SI",E29="OK"),'18'!$B$44,"")</f>
        <v>4.125</v>
      </c>
      <c r="L29" s="3">
        <v>18</v>
      </c>
      <c r="M29" s="44" t="str">
        <f t="shared" si="7"/>
        <v>18</v>
      </c>
      <c r="O29" s="46">
        <f t="shared" si="0"/>
        <v>0</v>
      </c>
      <c r="P29" s="46">
        <f t="shared" si="1"/>
        <v>0</v>
      </c>
      <c r="Q29" s="46" t="str">
        <f t="shared" si="2"/>
        <v>18 - Incentivi economici al personale (produttività e retribuzioni di risultato)</v>
      </c>
      <c r="R29" s="46">
        <f t="shared" si="3"/>
        <v>0</v>
      </c>
      <c r="S29" s="46">
        <f t="shared" si="4"/>
        <v>0</v>
      </c>
      <c r="T29" s="3">
        <v>18</v>
      </c>
      <c r="U29" t="str">
        <f>IF(AND(D29="SI",E29="OK",'18'!$A$47&lt;&gt;""),M29&amp;" - "&amp;C29,"")</f>
        <v>18 - Incentivi economici al personale (produttività e retribuzioni di risultato)</v>
      </c>
      <c r="V29" s="3" t="str">
        <f>IF(AND(U29&lt;&gt;"",'18'!$A$47&lt;&gt;""),'18'!$A$47,"")</f>
        <v>Il richio altissimo di fenomeni corruttivi oltre che il potenziale contenzioso, sottesi alla procedura in questione hanno portato questa amministrazione a prestare particolare attenzione al sistema di valutazione della performance.</v>
      </c>
    </row>
    <row r="30" spans="2:22" s="3" customFormat="1" ht="20.100000000000001" customHeight="1" thickBot="1" x14ac:dyDescent="0.3">
      <c r="B30" s="58">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2.1666666666666665</v>
      </c>
      <c r="I30" s="50">
        <f>IF(AND(D30="SI",E30="OK"),'19'!$B$40,"")</f>
        <v>1</v>
      </c>
      <c r="J30" s="50">
        <f>IF(AND(D30="SI",E30="OK"),'19'!$B$44,"")</f>
        <v>2.1666666666666665</v>
      </c>
      <c r="L30" s="3">
        <v>19</v>
      </c>
      <c r="M30" s="44" t="str">
        <f t="shared" si="7"/>
        <v>19</v>
      </c>
      <c r="O30" s="46">
        <f t="shared" si="0"/>
        <v>0</v>
      </c>
      <c r="P30" s="46" t="str">
        <f t="shared" si="1"/>
        <v>19 - Autorizzazione all’occupazione del suolo pubblico</v>
      </c>
      <c r="Q30" s="46">
        <f t="shared" si="2"/>
        <v>0</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customHeight="1" thickBot="1" x14ac:dyDescent="0.3">
      <c r="B31" s="58">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2.8333333333333335</v>
      </c>
      <c r="I31" s="50">
        <f>IF(AND(D31="SI",E31="OK"),'20'!$B$40,"")</f>
        <v>1.25</v>
      </c>
      <c r="J31" s="50">
        <f>IF(AND(D31="SI",E31="OK"),'20'!$B$44,"")</f>
        <v>3.541666666666667</v>
      </c>
      <c r="L31" s="3">
        <v>20</v>
      </c>
      <c r="M31" s="44" t="str">
        <f t="shared" si="7"/>
        <v>20</v>
      </c>
      <c r="O31" s="46">
        <f t="shared" si="0"/>
        <v>0</v>
      </c>
      <c r="P31" s="46" t="str">
        <f t="shared" si="1"/>
        <v>20 - Autorizzazioni ex artt. 68 e 69 del TULPS (spettacoli anche viaggianti, pubblici intrattenimenti, feste da ballo, esposizioni, gare)</v>
      </c>
      <c r="Q31" s="46">
        <f t="shared" si="2"/>
        <v>0</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
      <c r="B32" s="58">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3.3333333333333335</v>
      </c>
      <c r="I32" s="50">
        <f>IF(AND(D32="SI",E32="OK"),'21'!$B$40,"")</f>
        <v>1.25</v>
      </c>
      <c r="J32" s="50">
        <f>IF(AND(D32="SI",E32="OK"),'21'!$B$44,"")</f>
        <v>4.166666666666667</v>
      </c>
      <c r="L32" s="3">
        <v>21</v>
      </c>
      <c r="M32" s="44" t="str">
        <f t="shared" si="7"/>
        <v>21</v>
      </c>
      <c r="O32" s="46">
        <f t="shared" si="0"/>
        <v>0</v>
      </c>
      <c r="P32" s="46">
        <f t="shared" si="1"/>
        <v>0</v>
      </c>
      <c r="Q32" s="46" t="str">
        <f t="shared" si="2"/>
        <v>21 - Permesso di costruire convenzionato</v>
      </c>
      <c r="R32" s="46">
        <f t="shared" si="3"/>
        <v>0</v>
      </c>
      <c r="S32" s="46">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
      <c r="B33" s="58">
        <f t="shared" si="5"/>
        <v>22</v>
      </c>
      <c r="C33" s="21" t="str">
        <f>'22'!A3</f>
        <v>Pratiche anagrafiche</v>
      </c>
      <c r="D33" s="4" t="str">
        <f>'22'!$F$2</f>
        <v>SI</v>
      </c>
      <c r="E33" s="4" t="str">
        <f>IF(D33="SI",IF('22'!$B$44="Presenti campi non compilati","Errore","OK"),"-")</f>
        <v>OK</v>
      </c>
      <c r="F33" s="56" t="str">
        <f>IF(D33="SI",IF('22'!$A$47&lt;&gt;"","SI","NO"),"-")</f>
        <v>SI</v>
      </c>
      <c r="G33" s="3" t="str">
        <f t="shared" si="6"/>
        <v>22 - Pratiche anagrafiche</v>
      </c>
      <c r="H33" s="50">
        <f>IF(AND(D33="SI",E33="OK"),'22'!$B$24,"Processo non sottoposto a mappatura e valutazione del rischio")</f>
        <v>2.1666666666666665</v>
      </c>
      <c r="I33" s="50">
        <f>IF(AND(D33="SI",E33="OK"),'22'!$B$40,"")</f>
        <v>1</v>
      </c>
      <c r="J33" s="50">
        <f>IF(AND(D33="SI",E33="OK"),'22'!$B$44,"")</f>
        <v>2.1666666666666665</v>
      </c>
      <c r="L33" s="3">
        <v>22</v>
      </c>
      <c r="M33" s="44" t="str">
        <f t="shared" si="7"/>
        <v>22</v>
      </c>
      <c r="O33" s="46">
        <f t="shared" si="0"/>
        <v>0</v>
      </c>
      <c r="P33" s="46" t="str">
        <f t="shared" si="1"/>
        <v>22 - Pratiche anagrafiche</v>
      </c>
      <c r="Q33" s="46">
        <f t="shared" si="2"/>
        <v>0</v>
      </c>
      <c r="R33" s="46">
        <f t="shared" si="3"/>
        <v>0</v>
      </c>
      <c r="S33" s="46">
        <f t="shared" si="4"/>
        <v>0</v>
      </c>
      <c r="T33" s="3">
        <v>22</v>
      </c>
      <c r="U33" t="str">
        <f>IF(AND(D33="SI",E33="OK",'22'!$A$47&lt;&gt;""),M33&amp;" - "&amp;C33,"")</f>
        <v>22 - Pratiche anagrafiche</v>
      </c>
      <c r="V33" s="3" t="str">
        <f>IF(AND(U33&lt;&gt;"",'22'!$A$47&lt;&gt;""),'22'!$A$47,"")</f>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v>
      </c>
    </row>
    <row r="34" spans="2:22" s="3" customFormat="1" ht="20.100000000000001" customHeight="1" thickBot="1" x14ac:dyDescent="0.3">
      <c r="B34" s="58">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v>
      </c>
      <c r="I34" s="50">
        <f>IF(AND(D34="SI",E34="OK"),'23'!$B$40,"")</f>
        <v>1</v>
      </c>
      <c r="J34" s="50">
        <f>IF(AND(D34="SI",E34="OK"),'23'!$B$44,"")</f>
        <v>2</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Rispetto al processo in questione - per ragioni di completezza - è stata fatta la "mappatura", tuttavia  essendo di prosdssima attivazione presso l'Ente a procedura centralizzata della carta d'identità elettronica, è di tutta evidenza che "l'associazione delle impronte digitali" elimina pressoché totalmente ogni ipotesi corruttiva".</v>
      </c>
    </row>
    <row r="35" spans="2:22" s="3" customFormat="1" ht="20.100000000000001" customHeight="1" thickBot="1" x14ac:dyDescent="0.3">
      <c r="B35" s="58">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3.5</v>
      </c>
      <c r="I35" s="50">
        <f>IF(AND(D35="SI",E35="OK"),'24'!$B$40,"")</f>
        <v>1.25</v>
      </c>
      <c r="J35" s="50">
        <f>IF(AND(D35="SI",E35="OK"),'24'!$B$44,"")</f>
        <v>4.375</v>
      </c>
      <c r="L35" s="3">
        <v>24</v>
      </c>
      <c r="M35" s="44" t="str">
        <f t="shared" si="7"/>
        <v>24</v>
      </c>
      <c r="O35" s="46">
        <f t="shared" si="0"/>
        <v>0</v>
      </c>
      <c r="P35" s="46">
        <f t="shared" si="1"/>
        <v>0</v>
      </c>
      <c r="Q35" s="46" t="str">
        <f t="shared" si="2"/>
        <v>24 - Servizi per minori e famiglie</v>
      </c>
      <c r="R35" s="46">
        <f t="shared" si="3"/>
        <v>0</v>
      </c>
      <c r="S35" s="46">
        <f t="shared" si="4"/>
        <v>0</v>
      </c>
      <c r="T35" s="3">
        <v>24</v>
      </c>
      <c r="U35" t="str">
        <f>IF(AND(D35="SI",E35="OK",'24'!$A$47&lt;&gt;""),M35&amp;" - "&amp;C35,"")</f>
        <v>24 - Servizi per minori e famiglie</v>
      </c>
      <c r="V35" s="3" t="str">
        <f>IF(AND(U35&lt;&gt;"",'24'!$A$47&lt;&gt;""),'24'!$A$47,"")</f>
        <v>Rispetto alla procedura in questione giova rilevare che per i servizi che comportano la corresponsione di contributi in denaro risulta doveroso fare  riferimento alle prescrizioni di cui alla scheda n. 8 sulla corresponisone dei benefici economici. Per i servizi che prevedono il ricovero in strutture o interventi similari, si dovranno utilizzare solo strutture accreditate secondo la normativa regionale e convenzionate con i servizi comunali e distrettuali.</v>
      </c>
    </row>
    <row r="36" spans="2:22" s="3" customFormat="1" ht="20.100000000000001" customHeight="1" thickBot="1" x14ac:dyDescent="0.3">
      <c r="B36" s="58">
        <f t="shared" si="5"/>
        <v>25</v>
      </c>
      <c r="C36" s="21" t="str">
        <f>'25'!A3</f>
        <v>Servizi assistenziali e socio-sanitari per anziani</v>
      </c>
      <c r="D36" s="4" t="str">
        <f>'25'!$F$2</f>
        <v>SI</v>
      </c>
      <c r="E36" s="4" t="str">
        <f>IF(D36="SI",IF('25'!$B$44="Presenti campi non compilati","Errore","OK"),"-")</f>
        <v>OK</v>
      </c>
      <c r="F36" s="56" t="str">
        <f>IF(D36="SI",IF('25'!$A$47&lt;&gt;"","SI","NO"),"-")</f>
        <v>SI</v>
      </c>
      <c r="G36" s="3" t="str">
        <f t="shared" si="6"/>
        <v>25 - Servizi assistenziali e socio-sanitari per anziani</v>
      </c>
      <c r="H36" s="50">
        <f>IF(AND(D36="SI",E36="OK"),'25'!$B$24,"Processo non sottoposto a mappatura e valutazione del rischio")</f>
        <v>3.5</v>
      </c>
      <c r="I36" s="50">
        <f>IF(AND(D36="SI",E36="OK"),'25'!$B$40,"")</f>
        <v>1.25</v>
      </c>
      <c r="J36" s="50">
        <f>IF(AND(D36="SI",E36="OK"),'25'!$B$44,"")</f>
        <v>4.375</v>
      </c>
      <c r="L36" s="3">
        <v>25</v>
      </c>
      <c r="M36" s="44" t="str">
        <f t="shared" si="7"/>
        <v>25</v>
      </c>
      <c r="O36" s="46">
        <f t="shared" si="0"/>
        <v>0</v>
      </c>
      <c r="P36" s="46">
        <f t="shared" si="1"/>
        <v>0</v>
      </c>
      <c r="Q36" s="46" t="str">
        <f t="shared" si="2"/>
        <v>25 - Servizi assistenziali e socio-sanitari per anziani</v>
      </c>
      <c r="R36" s="46">
        <f t="shared" si="3"/>
        <v>0</v>
      </c>
      <c r="S36" s="46">
        <f t="shared" si="4"/>
        <v>0</v>
      </c>
      <c r="T36" s="3">
        <v>25</v>
      </c>
      <c r="U36" t="str">
        <f>IF(AND(D36="SI",E36="OK",'25'!$A$47&lt;&gt;""),M36&amp;" - "&amp;C36,"")</f>
        <v>25 - Servizi assistenziali e socio-sanitari per anziani</v>
      </c>
      <c r="V36" s="3" t="str">
        <f>IF(AND(U36&lt;&gt;"",'25'!$A$47&lt;&gt;""),'25'!$A$47,"")</f>
        <v>Valgono le stesse considerazioni fatte  con la scheda n. 24  a cui si fa esplicito rinvio.</v>
      </c>
    </row>
    <row r="37" spans="2:22" s="3" customFormat="1" ht="20.100000000000001" customHeight="1" thickBot="1" x14ac:dyDescent="0.3">
      <c r="B37" s="58">
        <f t="shared" si="5"/>
        <v>26</v>
      </c>
      <c r="C37" s="21" t="str">
        <f>'26'!A3</f>
        <v>Servizi per disabili</v>
      </c>
      <c r="D37" s="4" t="str">
        <f>'26'!$F$2</f>
        <v>SI</v>
      </c>
      <c r="E37" s="4" t="str">
        <f>IF(D37="SI",IF('26'!$B$44="Presenti campi non compilati","Errore","OK"),"-")</f>
        <v>OK</v>
      </c>
      <c r="F37" s="56" t="str">
        <f>IF(D37="SI",IF('26'!$A$47&lt;&gt;"","SI","NO"),"-")</f>
        <v>SI</v>
      </c>
      <c r="G37" s="3" t="str">
        <f t="shared" si="6"/>
        <v>26 - Servizi per disabili</v>
      </c>
      <c r="H37" s="50">
        <f>IF(AND(D37="SI",E37="OK"),'26'!$B$24,"Processo non sottoposto a mappatura e valutazione del rischio")</f>
        <v>3.5</v>
      </c>
      <c r="I37" s="50">
        <f>IF(AND(D37="SI",E37="OK"),'26'!$B$40,"")</f>
        <v>1.25</v>
      </c>
      <c r="J37" s="50">
        <f>IF(AND(D37="SI",E37="OK"),'26'!$B$44,"")</f>
        <v>4.375</v>
      </c>
      <c r="L37" s="3">
        <v>26</v>
      </c>
      <c r="M37" s="44" t="str">
        <f t="shared" si="7"/>
        <v>26</v>
      </c>
      <c r="O37" s="46">
        <f t="shared" si="0"/>
        <v>0</v>
      </c>
      <c r="P37" s="46">
        <f t="shared" si="1"/>
        <v>0</v>
      </c>
      <c r="Q37" s="46" t="str">
        <f t="shared" si="2"/>
        <v>26 - Servizi per disabili</v>
      </c>
      <c r="R37" s="46">
        <f t="shared" si="3"/>
        <v>0</v>
      </c>
      <c r="S37" s="46">
        <f t="shared" si="4"/>
        <v>0</v>
      </c>
      <c r="T37" s="3">
        <v>26</v>
      </c>
      <c r="U37" t="str">
        <f>IF(AND(D37="SI",E37="OK",'26'!$A$47&lt;&gt;""),M37&amp;" - "&amp;C37,"")</f>
        <v>26 - Servizi per disabili</v>
      </c>
      <c r="V37" s="3" t="str">
        <f>IF(AND(U37&lt;&gt;"",'26'!$A$47&lt;&gt;""),'26'!$A$47,"")</f>
        <v>Valgono le stesse considerazioni contenute nella scheda n. 24 a cui si fa esplicito rinvio.</v>
      </c>
    </row>
    <row r="38" spans="2:22" s="3" customFormat="1" ht="20.100000000000001" customHeight="1" thickBot="1" x14ac:dyDescent="0.3">
      <c r="B38" s="58">
        <f t="shared" si="5"/>
        <v>27</v>
      </c>
      <c r="C38" s="21" t="str">
        <f>'27'!A3</f>
        <v>Servizi per adulti in difficoltà</v>
      </c>
      <c r="D38" s="4" t="str">
        <f>'27'!$F$2</f>
        <v>SI</v>
      </c>
      <c r="E38" s="4" t="str">
        <f>IF(D38="SI",IF('27'!$B$44="Presenti campi non compilati","Errore","OK"),"-")</f>
        <v>OK</v>
      </c>
      <c r="F38" s="56" t="str">
        <f>IF(D38="SI",IF('27'!$A$47&lt;&gt;"","SI","NO"),"-")</f>
        <v>SI</v>
      </c>
      <c r="G38" s="3" t="str">
        <f t="shared" si="6"/>
        <v>27 - Servizi per adulti in difficoltà</v>
      </c>
      <c r="H38" s="50">
        <f>IF(AND(D38="SI",E38="OK"),'27'!$B$24,"Processo non sottoposto a mappatura e valutazione del rischio")</f>
        <v>3.5</v>
      </c>
      <c r="I38" s="50">
        <f>IF(AND(D38="SI",E38="OK"),'27'!$B$40,"")</f>
        <v>1.25</v>
      </c>
      <c r="J38" s="50">
        <f>IF(AND(D38="SI",E38="OK"),'27'!$B$44,"")</f>
        <v>4.375</v>
      </c>
      <c r="L38" s="3">
        <v>27</v>
      </c>
      <c r="M38" s="44" t="str">
        <f t="shared" si="7"/>
        <v>27</v>
      </c>
      <c r="O38" s="46">
        <f t="shared" si="0"/>
        <v>0</v>
      </c>
      <c r="P38" s="46">
        <f t="shared" si="1"/>
        <v>0</v>
      </c>
      <c r="Q38" s="46" t="str">
        <f t="shared" si="2"/>
        <v>27 - Servizi per adulti in difficoltà</v>
      </c>
      <c r="R38" s="46">
        <f t="shared" si="3"/>
        <v>0</v>
      </c>
      <c r="S38" s="46">
        <f t="shared" si="4"/>
        <v>0</v>
      </c>
      <c r="T38" s="3">
        <v>27</v>
      </c>
      <c r="U38" t="str">
        <f>IF(AND(D38="SI",E38="OK",'27'!$A$47&lt;&gt;""),M38&amp;" - "&amp;C38,"")</f>
        <v>27 - Servizi per adulti in difficoltà</v>
      </c>
      <c r="V38" s="3" t="str">
        <f>IF(AND(U38&lt;&gt;"",'27'!$A$47&lt;&gt;""),'27'!$A$47,"")</f>
        <v>Valgono le stesse considerazioni contenute nella scheda n. 24 a cui si fa esplicito rinvio.</v>
      </c>
    </row>
    <row r="39" spans="2:22" s="3" customFormat="1" ht="20.100000000000001" customHeight="1" thickBot="1" x14ac:dyDescent="0.3">
      <c r="B39" s="58">
        <f t="shared" si="5"/>
        <v>28</v>
      </c>
      <c r="C39" s="21" t="str">
        <f>'28'!A3</f>
        <v>Servizi di integrazione dei cittadini stranieri</v>
      </c>
      <c r="D39" s="4" t="str">
        <f>'28'!$F$2</f>
        <v>SI</v>
      </c>
      <c r="E39" s="4" t="str">
        <f>IF(D39="SI",IF('28'!$B$44="Presenti campi non compilati","Errore","OK"),"-")</f>
        <v>OK</v>
      </c>
      <c r="F39" s="56" t="str">
        <f>IF(D39="SI",IF('28'!$A$47&lt;&gt;"","SI","NO"),"-")</f>
        <v>SI</v>
      </c>
      <c r="G39" s="3" t="str">
        <f t="shared" si="6"/>
        <v>28 - Servizi di integrazione dei cittadini stranieri</v>
      </c>
      <c r="H39" s="50">
        <f>IF(AND(D39="SI",E39="OK"),'28'!$B$24,"Processo non sottoposto a mappatura e valutazione del rischio")</f>
        <v>3.5</v>
      </c>
      <c r="I39" s="50">
        <f>IF(AND(D39="SI",E39="OK"),'28'!$B$40,"")</f>
        <v>1.25</v>
      </c>
      <c r="J39" s="50">
        <f>IF(AND(D39="SI",E39="OK"),'28'!$B$44,"")</f>
        <v>4.375</v>
      </c>
      <c r="L39" s="3">
        <v>28</v>
      </c>
      <c r="M39" s="44" t="str">
        <f t="shared" si="7"/>
        <v>28</v>
      </c>
      <c r="O39" s="46">
        <f t="shared" si="0"/>
        <v>0</v>
      </c>
      <c r="P39" s="46">
        <f t="shared" si="1"/>
        <v>0</v>
      </c>
      <c r="Q39" s="46" t="str">
        <f t="shared" si="2"/>
        <v>28 - Servizi di integrazione dei cittadini stranieri</v>
      </c>
      <c r="R39" s="46">
        <f t="shared" si="3"/>
        <v>0</v>
      </c>
      <c r="S39" s="46">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Andrà sempre tenuto conto della regolarità del soggiorno dei beneficiari in contatto costanete con lo sportello per l'immigrazione e l'ufficio stranieri della questura.</v>
      </c>
    </row>
    <row r="40" spans="2:22" s="3" customFormat="1" ht="20.100000000000001" customHeight="1" thickBot="1" x14ac:dyDescent="0.3">
      <c r="B40" s="58">
        <f t="shared" si="5"/>
        <v>29</v>
      </c>
      <c r="C40" s="21" t="str">
        <f>'29'!A3</f>
        <v>Raccolta e smaltimento rifiuti</v>
      </c>
      <c r="D40" s="4" t="str">
        <f>'29'!$F$2</f>
        <v>SI</v>
      </c>
      <c r="E40" s="4" t="str">
        <f>IF(D40="SI",IF('29'!$B$44="Presenti campi non compilati","Errore","OK"),"-")</f>
        <v>OK</v>
      </c>
      <c r="F40" s="56" t="str">
        <f>IF(D40="SI",IF('29'!$A$47&lt;&gt;"","SI","NO"),"-")</f>
        <v>SI</v>
      </c>
      <c r="G40" s="3" t="str">
        <f t="shared" si="6"/>
        <v>29 - Raccolta e smaltimento rifiuti</v>
      </c>
      <c r="H40" s="50">
        <f>IF(AND(D40="SI",E40="OK"),'29'!$B$24,"Processo non sottoposto a mappatura e valutazione del rischio")</f>
        <v>3.6666666666666665</v>
      </c>
      <c r="I40" s="50">
        <f>IF(AND(D40="SI",E40="OK"),'29'!$B$40,"")</f>
        <v>1.25</v>
      </c>
      <c r="J40" s="50">
        <f>IF(AND(D40="SI",E40="OK"),'29'!$B$44,"")</f>
        <v>4.583333333333333</v>
      </c>
      <c r="L40" s="3">
        <v>29</v>
      </c>
      <c r="M40" s="44" t="str">
        <f t="shared" si="7"/>
        <v>29</v>
      </c>
      <c r="O40" s="46">
        <f t="shared" si="0"/>
        <v>0</v>
      </c>
      <c r="P40" s="46">
        <f t="shared" si="1"/>
        <v>0</v>
      </c>
      <c r="Q40" s="46" t="str">
        <f t="shared" si="2"/>
        <v>29 - Raccolta e smaltimento rifiuti</v>
      </c>
      <c r="R40" s="46">
        <f t="shared" si="3"/>
        <v>0</v>
      </c>
      <c r="S40" s="46">
        <f t="shared" si="4"/>
        <v>0</v>
      </c>
      <c r="T40" s="3">
        <v>29</v>
      </c>
      <c r="U40" t="str">
        <f>IF(AND(D40="SI",E40="OK",'29'!$A$47&lt;&gt;""),M40&amp;" - "&amp;C40,"")</f>
        <v>29 - Raccolta e smaltimento rifiuti</v>
      </c>
      <c r="V40" s="3" t="str">
        <f>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dovrà ponderare bene ogni scelta a riguardo, non perdendo mai di mira il rispetto dell'articolato normativo, vigente in materia. Pertanto, l'attenzione deve essere altissima sia in ordine alla scelta del soggetto gestore  sia in ordine  alla modalità di assegnazione del servizio.</v>
      </c>
    </row>
    <row r="41" spans="2:22" s="3" customFormat="1" ht="20.100000000000001" customHeight="1" thickBot="1" x14ac:dyDescent="0.3">
      <c r="B41" s="58">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
      <c r="B42" s="58">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0.75</v>
      </c>
      <c r="J42" s="50">
        <f>IF(AND(D42="SI",E42="OK"),'31'!$B$44,"")</f>
        <v>0.875</v>
      </c>
      <c r="L42" s="3">
        <v>31</v>
      </c>
      <c r="M42" s="44" t="str">
        <f t="shared" si="7"/>
        <v>31</v>
      </c>
      <c r="O42" s="46" t="str">
        <f t="shared" si="0"/>
        <v>31 - Gestione dell'archivio</v>
      </c>
      <c r="P42" s="46">
        <f t="shared" si="1"/>
        <v>0</v>
      </c>
      <c r="Q42" s="46">
        <f t="shared" si="2"/>
        <v>0</v>
      </c>
      <c r="R42" s="46">
        <f t="shared" si="3"/>
        <v>0</v>
      </c>
      <c r="S42" s="46">
        <f t="shared" si="4"/>
        <v>0</v>
      </c>
      <c r="T42" s="3">
        <v>31</v>
      </c>
      <c r="U42" t="str">
        <f>IF(AND(D42="SI",E42="OK",'31'!$A$47&lt;&gt;""),M42&amp;" - "&amp;C42,"")</f>
        <v>31 - Gestione dell'archivio</v>
      </c>
      <c r="V42" s="3" t="str">
        <f>IF(AND(U42&lt;&gt;"",'31'!$A$47&lt;&gt;""),'31'!$A$47,"")</f>
        <v>Non si registrano pericoli corruttivi anche perché questo ente si è dotato di un manuale di gestione documentale che, unitamente al protocollo elettronico, determina una profilatura dei flussi documentali.</v>
      </c>
    </row>
    <row r="43" spans="2:22" s="3" customFormat="1" ht="20.100000000000001" customHeight="1" thickBot="1" x14ac:dyDescent="0.3">
      <c r="B43" s="58">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2.1666666666666665</v>
      </c>
      <c r="I43" s="50">
        <f>IF(AND(D43="SI",E43="OK"),'32'!$B$40,"")</f>
        <v>1</v>
      </c>
      <c r="J43" s="50">
        <f>IF(AND(D43="SI",E43="OK"),'32'!$B$44,"")</f>
        <v>2.1666666666666665</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Il forte controllo sociale derivato dalla forte esposizione del servizio all'atenzione di parenti e conoscenti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v>
      </c>
    </row>
    <row r="44" spans="2:22" s="3" customFormat="1" ht="20.100000000000001" customHeight="1" thickBot="1" x14ac:dyDescent="0.3">
      <c r="B44" s="58">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2.5</v>
      </c>
      <c r="I44" s="50">
        <f>IF(AND(D44="SI",E44="OK"),'33'!$B$40,"")</f>
        <v>1.25</v>
      </c>
      <c r="J44" s="50">
        <f>IF(AND(D44="SI",E44="OK"),'33'!$B$44,"")</f>
        <v>3.125</v>
      </c>
      <c r="L44" s="3">
        <v>33</v>
      </c>
      <c r="M44" s="44" t="str">
        <f t="shared" si="7"/>
        <v>33</v>
      </c>
      <c r="O44" s="46">
        <f t="shared" ref="O44:O64" si="8">IF(AND(D44="SI",E44="OK"),IF(AND(J44&gt;0,J44&lt;=1),G44,),)</f>
        <v>0</v>
      </c>
      <c r="P44" s="46" t="str">
        <f t="shared" ref="P44:P64" si="9">IF(AND(D44="SI",E44="OK"),IF(AND(J44&gt;1,J44&lt;=4),G44,),)</f>
        <v>33 - Gestione delle tombe di famiglia</v>
      </c>
      <c r="Q44" s="46">
        <f t="shared" ref="Q44:Q64" si="10">IF(AND(D44="SI",E44="OK"),IF(AND(J44&gt;4,J44&lt;=9),G44,),)</f>
        <v>0</v>
      </c>
      <c r="R44" s="46">
        <f t="shared" ref="R44:R64" si="11">IF(AND(D44="SI",E44="OK"),IF(AND(J44&gt;9,J44&lt;=16),G44,),)</f>
        <v>0</v>
      </c>
      <c r="S44" s="46">
        <f t="shared" ref="S44:S64" si="12">IF(AND(D44="SI",E44="OK"),IF(AND(J44&gt;16,J44&lt;=25),G44,),)</f>
        <v>0</v>
      </c>
      <c r="T44" s="3">
        <v>33</v>
      </c>
      <c r="U44" t="str">
        <f>IF(AND(D44="SI",E44="OK",'33'!$A$47&lt;&gt;""),M44&amp;" - "&amp;C44,"")</f>
        <v>33 - Gestione delle tombe di famiglia</v>
      </c>
      <c r="V44" s="3" t="str">
        <f>IF(AND(U44&lt;&gt;"",'33'!$A$47&lt;&gt;""),'33'!$A$47,"")</f>
        <v>Oltre a quanto indicato nella scheda precedente per quanto riguarda questa fattispecie si ritiene necessario adoattre un apposito regolamento e l'eventuale assegnazione di nuove tombe andrà fatta con apposito procedimento ad evidenza pubblica.</v>
      </c>
    </row>
    <row r="45" spans="2:22" s="3" customFormat="1" ht="20.100000000000001" customHeight="1" thickBot="1" x14ac:dyDescent="0.3">
      <c r="B45" s="58">
        <f t="shared" si="5"/>
        <v>34</v>
      </c>
      <c r="C45" s="21" t="str">
        <f>'34'!A3</f>
        <v>Organizzazione eventi</v>
      </c>
      <c r="D45" s="4" t="str">
        <f>'34'!$F$2</f>
        <v>SI</v>
      </c>
      <c r="E45" s="4" t="str">
        <f>IF(D45="SI",IF('34'!$B$44="Presenti campi non compilati","Errore","OK"),"-")</f>
        <v>OK</v>
      </c>
      <c r="F45" s="56" t="str">
        <f>IF(D45="SI",IF('34'!$A$47&lt;&gt;"","SI","NO"),"-")</f>
        <v>SI</v>
      </c>
      <c r="G45" s="3" t="str">
        <f t="shared" si="6"/>
        <v>34 - Organizzazione eventi</v>
      </c>
      <c r="H45" s="50">
        <f>IF(AND(D45="SI",E45="OK"),'34'!$B$24,"Processo non sottoposto a mappatura e valutazione del rischio")</f>
        <v>3</v>
      </c>
      <c r="I45" s="50">
        <f>IF(AND(D45="SI",E45="OK"),'34'!$B$40,"")</f>
        <v>1.25</v>
      </c>
      <c r="J45" s="50">
        <f>IF(AND(D45="SI",E45="OK"),'34'!$B$44,"")</f>
        <v>3.75</v>
      </c>
      <c r="L45" s="3">
        <v>34</v>
      </c>
      <c r="M45" s="44" t="str">
        <f t="shared" si="7"/>
        <v>34</v>
      </c>
      <c r="O45" s="46">
        <f t="shared" si="8"/>
        <v>0</v>
      </c>
      <c r="P45" s="46" t="str">
        <f t="shared" si="9"/>
        <v>34 - Organizzazione eventi</v>
      </c>
      <c r="Q45" s="46">
        <f t="shared" si="10"/>
        <v>0</v>
      </c>
      <c r="R45" s="46">
        <f t="shared" si="11"/>
        <v>0</v>
      </c>
      <c r="S45" s="46">
        <f t="shared" si="12"/>
        <v>0</v>
      </c>
      <c r="T45" s="3">
        <v>34</v>
      </c>
      <c r="U45" t="str">
        <f>IF(AND(D45="SI",E45="OK",'34'!$A$47&lt;&gt;""),M45&amp;" - "&amp;C45,"")</f>
        <v>34 - Organizzazione eventi</v>
      </c>
      <c r="V45" s="3" t="str">
        <f>IF(AND(U45&lt;&gt;"",'34'!$A$47&lt;&gt;""),'34'!$A$47,"")</f>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v>
      </c>
    </row>
    <row r="46" spans="2:22" s="3" customFormat="1" ht="20.100000000000001" customHeight="1" thickBot="1" x14ac:dyDescent="0.3">
      <c r="B46" s="58">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2.6666666666666665</v>
      </c>
      <c r="I46" s="50">
        <f>IF(AND(D46="SI",E46="OK"),'35'!$B$40,"")</f>
        <v>1.25</v>
      </c>
      <c r="J46" s="50">
        <f>IF(AND(D46="SI",E46="OK"),'35'!$B$44,"")</f>
        <v>3.333333333333333</v>
      </c>
      <c r="L46" s="3">
        <v>35</v>
      </c>
      <c r="M46" s="44" t="str">
        <f t="shared" si="7"/>
        <v>35</v>
      </c>
      <c r="O46" s="46">
        <f t="shared" si="8"/>
        <v>0</v>
      </c>
      <c r="P46" s="46" t="str">
        <f t="shared" si="9"/>
        <v>35 - Rilascio di patrocini</v>
      </c>
      <c r="Q46" s="46">
        <f t="shared" si="10"/>
        <v>0</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pans="2:22" s="3" customFormat="1" ht="20.100000000000001" customHeight="1" thickBot="1" x14ac:dyDescent="0.3">
      <c r="B47" s="58">
        <f t="shared" si="5"/>
        <v>36</v>
      </c>
      <c r="C47" s="21" t="str">
        <f>'36'!A3</f>
        <v>Gare ad evidenza pubblica di vendita di beni</v>
      </c>
      <c r="D47" s="4" t="str">
        <f>'36'!$F$2</f>
        <v>SI</v>
      </c>
      <c r="E47" s="4" t="str">
        <f>IF(D47="SI",IF('36'!$B$44="Presenti campi non compilati","Errore","OK"),"-")</f>
        <v>OK</v>
      </c>
      <c r="F47" s="56" t="str">
        <f>IF(D47="SI",IF('36'!$A$47&lt;&gt;"","SI","NO"),"-")</f>
        <v>SI</v>
      </c>
      <c r="G47" s="3" t="str">
        <f t="shared" si="6"/>
        <v>36 - Gare ad evidenza pubblica di vendita di beni</v>
      </c>
      <c r="H47" s="50">
        <f>IF(AND(D47="SI",E47="OK"),'36'!$B$24,"Processo non sottoposto a mappatura e valutazione del rischio")</f>
        <v>2.5</v>
      </c>
      <c r="I47" s="50">
        <f>IF(AND(D47="SI",E47="OK"),'36'!$B$40,"")</f>
        <v>1.25</v>
      </c>
      <c r="J47" s="50">
        <f>IF(AND(D47="SI",E47="OK"),'36'!$B$44,"")</f>
        <v>3.125</v>
      </c>
      <c r="L47" s="3">
        <v>36</v>
      </c>
      <c r="M47" s="44" t="str">
        <f t="shared" si="7"/>
        <v>36</v>
      </c>
      <c r="O47" s="46">
        <f t="shared" si="8"/>
        <v>0</v>
      </c>
      <c r="P47" s="46" t="str">
        <f t="shared" si="9"/>
        <v>36 - Gare ad evidenza pubblica di vendita di beni</v>
      </c>
      <c r="Q47" s="46">
        <f t="shared" si="10"/>
        <v>0</v>
      </c>
      <c r="R47" s="46">
        <f t="shared" si="11"/>
        <v>0</v>
      </c>
      <c r="S47" s="46">
        <f t="shared" si="12"/>
        <v>0</v>
      </c>
      <c r="T47" s="3">
        <v>36</v>
      </c>
      <c r="U47" t="str">
        <f>IF(AND(D47="SI",E47="OK",'36'!$A$47&lt;&gt;""),M47&amp;" - "&amp;C47,"")</f>
        <v>36 - Gare ad evidenza pubblica di vendita di beni</v>
      </c>
      <c r="V47" s="3" t="str">
        <f>IF(AND(U47&lt;&gt;"",'36'!$A$47&lt;&gt;""),'36'!$A$47,"")</f>
        <v>Vanno previste vendite di beni mobili ed immobili solo se previste in appositi bandi con tutte le regole necessarie o con regolamenti che comunque prevedano un coinvolgimento di diversi soggetti.</v>
      </c>
    </row>
    <row r="48" spans="2:22" s="3" customFormat="1" ht="20.100000000000001" customHeight="1" thickBot="1" x14ac:dyDescent="0.3">
      <c r="B48" s="58">
        <f t="shared" si="5"/>
        <v>37</v>
      </c>
      <c r="C48" s="21" t="str">
        <f>'37'!A3</f>
        <v>Funzionamento degli organi collegiali</v>
      </c>
      <c r="D48" s="4" t="str">
        <f>'37'!$F$2</f>
        <v>SI</v>
      </c>
      <c r="E48" s="4" t="str">
        <f>IF(D48="SI",IF('37'!$B$44="Presenti campi non compilati","Errore","OK"),"-")</f>
        <v>OK</v>
      </c>
      <c r="F48" s="56" t="str">
        <f>IF(D48="SI",IF('37'!$A$47&lt;&gt;"","SI","NO"),"-")</f>
        <v>SI</v>
      </c>
      <c r="G48" s="3" t="str">
        <f t="shared" si="6"/>
        <v>37 - Funzionamento degli organi collegiali</v>
      </c>
      <c r="H48" s="50">
        <f>IF(AND(D48="SI",E48="OK"),'37'!$B$24,"Processo non sottoposto a mappatura e valutazione del rischio")</f>
        <v>1.3333333333333333</v>
      </c>
      <c r="I48" s="50">
        <f>IF(AND(D48="SI",E48="OK"),'37'!$B$40,"")</f>
        <v>1.75</v>
      </c>
      <c r="J48" s="50">
        <f>IF(AND(D48="SI",E48="OK"),'37'!$B$44,"")</f>
        <v>2.333333333333333</v>
      </c>
      <c r="L48" s="3">
        <v>37</v>
      </c>
      <c r="M48" s="44" t="str">
        <f t="shared" si="7"/>
        <v>37</v>
      </c>
      <c r="O48" s="46">
        <f t="shared" si="8"/>
        <v>0</v>
      </c>
      <c r="P48" s="46" t="str">
        <f t="shared" si="9"/>
        <v>37 - Funzionamento degli organi collegiali</v>
      </c>
      <c r="Q48" s="46">
        <f t="shared" si="10"/>
        <v>0</v>
      </c>
      <c r="R48" s="46">
        <f t="shared" si="11"/>
        <v>0</v>
      </c>
      <c r="S48" s="46">
        <f t="shared" si="12"/>
        <v>0</v>
      </c>
      <c r="T48" s="3">
        <v>37</v>
      </c>
      <c r="U48" t="str">
        <f>IF(AND(D48="SI",E48="OK",'37'!$A$47&lt;&gt;""),M48&amp;" - "&amp;C48,"")</f>
        <v>37 - Funzionamento degli organi collegiali</v>
      </c>
      <c r="V48" s="3" t="str">
        <f>IF(AND(U48&lt;&gt;"",'37'!$A$47&lt;&gt;""),'37'!$A$47,"")</f>
        <v>Non si ritiene necessario adottare misure particolari</v>
      </c>
    </row>
    <row r="49" spans="2:22" s="3" customFormat="1" ht="20.100000000000001" customHeight="1" thickBot="1" x14ac:dyDescent="0.3">
      <c r="B49" s="58">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1.3333333333333333</v>
      </c>
      <c r="I49" s="50">
        <f>IF(AND(D49="SI",E49="OK"),'38'!$B$40,"")</f>
        <v>1.25</v>
      </c>
      <c r="J49" s="50">
        <f>IF(AND(D49="SI",E49="OK"),'38'!$B$44,"")</f>
        <v>1.6666666666666665</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
      <c r="B50" s="58">
        <f t="shared" si="5"/>
        <v>39</v>
      </c>
      <c r="C50" s="21" t="str">
        <f>'39'!A3</f>
        <v>Designazione dei rappresentanti dell'ente presso enti, società, fondazioni</v>
      </c>
      <c r="D50" s="4" t="str">
        <f>'39'!$F$2</f>
        <v>SI</v>
      </c>
      <c r="E50" s="4" t="str">
        <f>IF(D50="SI",IF('39'!$B$44="Presenti campi non compilati","Errore","OK"),"-")</f>
        <v>OK</v>
      </c>
      <c r="F50" s="56" t="str">
        <f>IF(D50="SI",IF('39'!$A$47&lt;&gt;"","SI","NO"),"-")</f>
        <v>SI</v>
      </c>
      <c r="G50" s="3" t="str">
        <f t="shared" si="6"/>
        <v>39 - Designazione dei rappresentanti dell'ente presso enti, società, fondazioni</v>
      </c>
      <c r="H50" s="50">
        <f>IF(AND(D50="SI",E50="OK"),'39'!$B$24,"Processo non sottoposto a mappatura e valutazione del rischio")</f>
        <v>3.3333333333333335</v>
      </c>
      <c r="I50" s="50">
        <f>IF(AND(D50="SI",E50="OK"),'39'!$B$40,"")</f>
        <v>1.75</v>
      </c>
      <c r="J50" s="50">
        <f>IF(AND(D50="SI",E50="OK"),'39'!$B$44,"")</f>
        <v>5.8333333333333339</v>
      </c>
      <c r="L50" s="3">
        <v>39</v>
      </c>
      <c r="M50" s="44" t="str">
        <f t="shared" si="7"/>
        <v>39</v>
      </c>
      <c r="O50" s="46">
        <f t="shared" si="8"/>
        <v>0</v>
      </c>
      <c r="P50" s="46">
        <f t="shared" si="9"/>
        <v>0</v>
      </c>
      <c r="Q50" s="46" t="str">
        <f t="shared" si="10"/>
        <v>39 - Designazione dei rappresentanti dell'ente presso enti, società, fondazioni</v>
      </c>
      <c r="R50" s="46">
        <f t="shared" si="11"/>
        <v>0</v>
      </c>
      <c r="S50" s="46">
        <f t="shared" si="12"/>
        <v>0</v>
      </c>
      <c r="T50" s="3">
        <v>39</v>
      </c>
      <c r="U50" t="str">
        <f>IF(AND(D50="SI",E50="OK",'39'!$A$47&lt;&gt;""),M50&amp;" - "&amp;C50,"")</f>
        <v>39 - Designazione dei rappresentanti dell'ente presso enti, società, fondazioni</v>
      </c>
      <c r="V50" s="3" t="str">
        <f>IF(AND(U50&lt;&gt;"",'39'!$A$47&lt;&gt;""),'39'!$A$47,"")</f>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v>
      </c>
    </row>
    <row r="51" spans="2:22" s="3" customFormat="1" ht="20.100000000000001" customHeight="1" thickBot="1" x14ac:dyDescent="0.3">
      <c r="B51" s="58">
        <f t="shared" si="5"/>
        <v>40</v>
      </c>
      <c r="C51" s="21" t="str">
        <f>'40'!A3</f>
        <v>Gestione dei procedimenti di segnalazione e reclamo</v>
      </c>
      <c r="D51" s="4" t="str">
        <f>'40'!$F$2</f>
        <v>SI</v>
      </c>
      <c r="E51" s="4" t="str">
        <f>IF(D51="SI",IF('40'!$B$44="Presenti campi non compilati","Errore","OK"),"-")</f>
        <v>OK</v>
      </c>
      <c r="F51" s="56" t="str">
        <f>IF(D51="SI",IF('40'!$A$47&lt;&gt;"","SI","NO"),"-")</f>
        <v>SI</v>
      </c>
      <c r="G51" s="3" t="str">
        <f t="shared" si="6"/>
        <v>40 - Gestione dei procedimenti di segnalazione e reclamo</v>
      </c>
      <c r="H51" s="50">
        <f>IF(AND(D51="SI",E51="OK"),'40'!$B$24,"Processo non sottoposto a mappatura e valutazione del rischio")</f>
        <v>1.8333333333333333</v>
      </c>
      <c r="I51" s="50">
        <f>IF(AND(D51="SI",E51="OK"),'40'!$B$40,"")</f>
        <v>1.75</v>
      </c>
      <c r="J51" s="50">
        <f>IF(AND(D51="SI",E51="OK"),'40'!$B$44,"")</f>
        <v>3.208333333333333</v>
      </c>
      <c r="L51" s="3">
        <v>40</v>
      </c>
      <c r="M51" s="44" t="str">
        <f t="shared" si="7"/>
        <v>40</v>
      </c>
      <c r="O51" s="46">
        <f t="shared" si="8"/>
        <v>0</v>
      </c>
      <c r="P51" s="46" t="str">
        <f t="shared" si="9"/>
        <v>40 - Gestione dei procedimenti di segnalazione e reclamo</v>
      </c>
      <c r="Q51" s="46">
        <f t="shared" si="10"/>
        <v>0</v>
      </c>
      <c r="R51" s="46">
        <f t="shared" si="11"/>
        <v>0</v>
      </c>
      <c r="S51" s="46">
        <f t="shared" si="12"/>
        <v>0</v>
      </c>
      <c r="T51" s="3">
        <v>40</v>
      </c>
      <c r="U51" t="str">
        <f>IF(AND(D51="SI",E51="OK",'40'!$A$47&lt;&gt;""),M51&amp;" - "&amp;C51,"")</f>
        <v>40 - Gestione dei procedimenti di segnalazione e reclamo</v>
      </c>
      <c r="V51" s="3" t="str">
        <f>IF(AND(U51&lt;&gt;"",'40'!$A$47&lt;&gt;""),'40'!$A$47,"")</f>
        <v>Il processo merita particolare attenzione in  considerazione del fatto che questo comune  non si è si è  ancora  dotato di un protocollo elettronico con cui  vengono profilati i flussi documentali, le segnalazioni, anche quelle anonime o con secretazione del mittente. Tali segnalazioni, ad oggi,  non sono rintracciabili e non rendendo, pertanto,  evidente eventuali omissioni o fenomeni corruttivi. IE' auspicabile e doveroso che il Comune  si attivi per  l'acquisto di tale strumento.</v>
      </c>
    </row>
    <row r="52" spans="2:22" s="3" customFormat="1" ht="20.100000000000001" customHeight="1" thickBot="1" x14ac:dyDescent="0.3">
      <c r="B52" s="58">
        <f t="shared" si="5"/>
        <v>41</v>
      </c>
      <c r="C52" s="21" t="str">
        <f>'41'!A3</f>
        <v>Gestione della leva</v>
      </c>
      <c r="D52" s="4" t="str">
        <f>'41'!$F$2</f>
        <v>SI</v>
      </c>
      <c r="E52" s="4" t="str">
        <f>IF(D52="SI",IF('41'!$B$44="Presenti campi non compilati","Errore","OK"),"-")</f>
        <v>OK</v>
      </c>
      <c r="F52" s="56" t="str">
        <f>IF(D52="SI",IF('41'!$A$47&lt;&gt;"","SI","NO"),"-")</f>
        <v>SI</v>
      </c>
      <c r="G52" s="3" t="str">
        <f t="shared" si="6"/>
        <v>41 - Gestione della leva</v>
      </c>
      <c r="H52" s="50">
        <f>IF(AND(D52="SI",E52="OK"),'41'!$B$24,"Processo non sottoposto a mappatura e valutazione del rischio")</f>
        <v>1.1666666666666667</v>
      </c>
      <c r="I52" s="50">
        <f>IF(AND(D52="SI",E52="OK"),'41'!$B$40,"")</f>
        <v>0.75</v>
      </c>
      <c r="J52" s="50">
        <f>IF(AND(D52="SI",E52="OK"),'41'!$B$44,"")</f>
        <v>0.875</v>
      </c>
      <c r="L52" s="3">
        <v>41</v>
      </c>
      <c r="M52" s="44" t="str">
        <f t="shared" si="7"/>
        <v>41</v>
      </c>
      <c r="O52" s="46" t="str">
        <f t="shared" si="8"/>
        <v>41 - Gestione della leva</v>
      </c>
      <c r="P52" s="46">
        <f t="shared" si="9"/>
        <v>0</v>
      </c>
      <c r="Q52" s="46">
        <f t="shared" si="10"/>
        <v>0</v>
      </c>
      <c r="R52" s="46">
        <f t="shared" si="11"/>
        <v>0</v>
      </c>
      <c r="S52" s="46">
        <f t="shared" si="12"/>
        <v>0</v>
      </c>
      <c r="T52" s="3">
        <v>41</v>
      </c>
      <c r="U52" t="str">
        <f>IF(AND(D52="SI",E52="OK",'41'!$A$47&lt;&gt;""),M52&amp;" - "&amp;C52,"")</f>
        <v>41 - Gestione della leva</v>
      </c>
      <c r="V52" s="3" t="str">
        <f>IF(AND(U52&lt;&gt;"",'41'!$A$47&lt;&gt;""),'41'!$A$47,"")</f>
        <v>La leva militare al momento è sospesa, anche se in realtà le liste devono ancora essere compilate. Non esistono fattispecie teoriche di corruzione in questo campo.</v>
      </c>
    </row>
    <row r="53" spans="2:22" s="3" customFormat="1" ht="20.100000000000001" customHeight="1" thickBot="1" x14ac:dyDescent="0.3">
      <c r="B53" s="58">
        <f t="shared" si="5"/>
        <v>42</v>
      </c>
      <c r="C53" s="21" t="str">
        <f>'42'!A3</f>
        <v>Gestione dell'elettorato</v>
      </c>
      <c r="D53" s="4" t="str">
        <f>'42'!$F$2</f>
        <v>SI</v>
      </c>
      <c r="E53" s="4" t="str">
        <f>IF(D53="SI",IF('42'!$B$44="Presenti campi non compilati","Errore","OK"),"-")</f>
        <v>OK</v>
      </c>
      <c r="F53" s="56" t="str">
        <f>IF(D53="SI",IF('42'!$A$47&lt;&gt;"","SI","NO"),"-")</f>
        <v>SI</v>
      </c>
      <c r="G53" s="3" t="str">
        <f t="shared" si="6"/>
        <v>42 - Gestione dell'elettorato</v>
      </c>
      <c r="H53" s="50">
        <f>IF(AND(D53="SI",E53="OK"),'42'!$B$24,"Processo non sottoposto a mappatura e valutazione del rischio")</f>
        <v>2</v>
      </c>
      <c r="I53" s="50">
        <f>IF(AND(D53="SI",E53="OK"),'42'!$B$40,"")</f>
        <v>0.75</v>
      </c>
      <c r="J53" s="50">
        <f>IF(AND(D53="SI",E53="OK"),'42'!$B$44,"")</f>
        <v>1.5</v>
      </c>
      <c r="L53" s="3">
        <v>42</v>
      </c>
      <c r="M53" s="44" t="str">
        <f t="shared" si="7"/>
        <v>42</v>
      </c>
      <c r="O53" s="46">
        <f t="shared" si="8"/>
        <v>0</v>
      </c>
      <c r="P53" s="46" t="str">
        <f t="shared" si="9"/>
        <v>42 - Gestione dell'elettorato</v>
      </c>
      <c r="Q53" s="46">
        <f t="shared" si="10"/>
        <v>0</v>
      </c>
      <c r="R53" s="46">
        <f t="shared" si="11"/>
        <v>0</v>
      </c>
      <c r="S53" s="46">
        <f t="shared" si="12"/>
        <v>0</v>
      </c>
      <c r="T53" s="3">
        <v>42</v>
      </c>
      <c r="U53" t="str">
        <f>IF(AND(D53="SI",E53="OK",'42'!$A$47&lt;&gt;""),M53&amp;" - "&amp;C53,"")</f>
        <v>42 - Gestione dell'elettorato</v>
      </c>
      <c r="V53" s="3"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3" customFormat="1" ht="20.100000000000001" customHeight="1" thickBot="1" x14ac:dyDescent="0.3">
      <c r="B54" s="58">
        <f t="shared" si="5"/>
        <v>43</v>
      </c>
      <c r="C54" s="21" t="str">
        <f>'43'!A3</f>
        <v>Gestione degli alloggi pubblici</v>
      </c>
      <c r="D54" s="4" t="str">
        <f>'43'!$F$2</f>
        <v>SI</v>
      </c>
      <c r="E54" s="4" t="str">
        <f>IF(D54="SI",IF('43'!$B$44="Presenti campi non compilati","Errore","OK"),"-")</f>
        <v>OK</v>
      </c>
      <c r="F54" s="56" t="str">
        <f>IF(D54="SI",IF('43'!$A$47&lt;&gt;"","SI","NO"),"-")</f>
        <v>SI</v>
      </c>
      <c r="G54" s="3" t="str">
        <f t="shared" si="6"/>
        <v>43 - Gestione degli alloggi pubblici</v>
      </c>
      <c r="H54" s="50">
        <f>IF(AND(D54="SI",E54="OK"),'43'!$B$24,"Processo non sottoposto a mappatura e valutazione del rischio")</f>
        <v>2.6666666666666665</v>
      </c>
      <c r="I54" s="50">
        <f>IF(AND(D54="SI",E54="OK"),'43'!$B$40,"")</f>
        <v>0.75</v>
      </c>
      <c r="J54" s="50">
        <f>IF(AND(D54="SI",E54="OK"),'43'!$B$44,"")</f>
        <v>2</v>
      </c>
      <c r="L54" s="3">
        <v>43</v>
      </c>
      <c r="M54" s="44" t="str">
        <f t="shared" si="7"/>
        <v>43</v>
      </c>
      <c r="O54" s="46">
        <f t="shared" si="8"/>
        <v>0</v>
      </c>
      <c r="P54" s="46" t="str">
        <f t="shared" si="9"/>
        <v>43 - Gestione degli alloggi pubblici</v>
      </c>
      <c r="Q54" s="46">
        <f t="shared" si="10"/>
        <v>0</v>
      </c>
      <c r="R54" s="46">
        <f t="shared" si="11"/>
        <v>0</v>
      </c>
      <c r="S54" s="46">
        <f t="shared" si="12"/>
        <v>0</v>
      </c>
      <c r="T54" s="3">
        <v>43</v>
      </c>
      <c r="U54" t="str">
        <f>IF(AND(D54="SI",E54="OK",'43'!$A$47&lt;&gt;""),M54&amp;" - "&amp;C54,"")</f>
        <v>43 - Gestione degli alloggi pubblici</v>
      </c>
      <c r="V54" s="3" t="str">
        <f>IF(AND(U54&lt;&gt;"",'43'!$A$47&lt;&gt;""),'43'!$A$47,"")</f>
        <v>Le graduatorie per l'assegnazione degli alloggi popolari dovranno essere redatte esclusivamente da soggetti terzi rispetto ai dipendenti dell'ufficio. Ci si rivolga prioritariamente alle prestazioni di esperti di comuni e agenzie autonome.</v>
      </c>
    </row>
    <row r="55" spans="2:22" s="3" customFormat="1" ht="20.100000000000001" customHeight="1" thickBot="1" x14ac:dyDescent="0.3">
      <c r="B55" s="58">
        <f t="shared" si="5"/>
        <v>44</v>
      </c>
      <c r="C55" s="21" t="str">
        <f>'44'!A3</f>
        <v>Gestione del diritto allo studio</v>
      </c>
      <c r="D55" s="4" t="str">
        <f>'44'!$F$2</f>
        <v>SI</v>
      </c>
      <c r="E55" s="4" t="str">
        <f>IF(D55="SI",IF('44'!$B$44="Presenti campi non compilati","Errore","OK"),"-")</f>
        <v>OK</v>
      </c>
      <c r="F55" s="56" t="str">
        <f>IF(D55="SI",IF('44'!$A$47&lt;&gt;"","SI","NO"),"-")</f>
        <v>SI</v>
      </c>
      <c r="G55" s="3" t="str">
        <f t="shared" si="6"/>
        <v>44 - Gestione del diritto allo studio</v>
      </c>
      <c r="H55" s="50">
        <f>IF(AND(D55="SI",E55="OK"),'44'!$B$24,"Processo non sottoposto a mappatura e valutazione del rischio")</f>
        <v>2.6666666666666665</v>
      </c>
      <c r="I55" s="50">
        <f>IF(AND(D55="SI",E55="OK"),'44'!$B$40,"")</f>
        <v>1.25</v>
      </c>
      <c r="J55" s="50">
        <f>IF(AND(D55="SI",E55="OK"),'44'!$B$44,"")</f>
        <v>3.333333333333333</v>
      </c>
      <c r="L55" s="3">
        <v>44</v>
      </c>
      <c r="M55" s="44" t="str">
        <f t="shared" si="7"/>
        <v>44</v>
      </c>
      <c r="O55" s="46">
        <f t="shared" si="8"/>
        <v>0</v>
      </c>
      <c r="P55" s="46" t="str">
        <f t="shared" si="9"/>
        <v>44 - Gestione del diritto allo studio</v>
      </c>
      <c r="Q55" s="46">
        <f t="shared" si="10"/>
        <v>0</v>
      </c>
      <c r="R55" s="46">
        <f t="shared" si="11"/>
        <v>0</v>
      </c>
      <c r="S55" s="46">
        <f t="shared" si="12"/>
        <v>0</v>
      </c>
      <c r="T55" s="3">
        <v>44</v>
      </c>
      <c r="U55" t="str">
        <f>IF(AND(D55="SI",E55="OK",'44'!$A$47&lt;&gt;""),M55&amp;" - "&amp;C55,"")</f>
        <v>44 - Gestione del diritto allo studio</v>
      </c>
      <c r="V55" s="3" t="str">
        <f>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pans="2:22" s="3" customFormat="1" ht="20.100000000000001" customHeight="1" thickBot="1" x14ac:dyDescent="0.3">
      <c r="B56" s="58">
        <f t="shared" si="5"/>
        <v>45</v>
      </c>
      <c r="C56" s="21" t="str">
        <f>'45'!A3</f>
        <v>Vigilanza sulla circolazione e la sosta</v>
      </c>
      <c r="D56" s="4" t="str">
        <f>'45'!$F$2</f>
        <v>SI</v>
      </c>
      <c r="E56" s="4" t="str">
        <f>IF(D56="SI",IF('45'!$B$44="Presenti campi non compilati","Errore","OK"),"-")</f>
        <v>OK</v>
      </c>
      <c r="F56" s="56" t="str">
        <f>IF(D56="SI",IF('45'!$A$47&lt;&gt;"","SI","NO"),"-")</f>
        <v>SI</v>
      </c>
      <c r="G56" s="3" t="str">
        <f t="shared" si="6"/>
        <v>45 - Vigilanza sulla circolazione e la sosta</v>
      </c>
      <c r="H56" s="50">
        <f>IF(AND(D56="SI",E56="OK"),'45'!$B$24,"Processo non sottoposto a mappatura e valutazione del rischio")</f>
        <v>1.6666666666666667</v>
      </c>
      <c r="I56" s="50">
        <f>IF(AND(D56="SI",E56="OK"),'45'!$B$40,"")</f>
        <v>1</v>
      </c>
      <c r="J56" s="50">
        <f>IF(AND(D56="SI",E56="OK"),'45'!$B$44,"")</f>
        <v>1.6666666666666667</v>
      </c>
      <c r="L56" s="3">
        <v>45</v>
      </c>
      <c r="M56" s="44" t="str">
        <f t="shared" si="7"/>
        <v>45</v>
      </c>
      <c r="O56" s="46">
        <f t="shared" si="8"/>
        <v>0</v>
      </c>
      <c r="P56" s="46" t="str">
        <f t="shared" si="9"/>
        <v>45 - Vigilanza sulla circolazione e la sosta</v>
      </c>
      <c r="Q56" s="46">
        <f t="shared" si="10"/>
        <v>0</v>
      </c>
      <c r="R56" s="46">
        <f t="shared" si="11"/>
        <v>0</v>
      </c>
      <c r="S56" s="46">
        <f t="shared" si="12"/>
        <v>0</v>
      </c>
      <c r="T56" s="3">
        <v>45</v>
      </c>
      <c r="U56" t="str">
        <f>IF(AND(D56="SI",E56="OK",'45'!$A$47&lt;&gt;""),M56&amp;" - "&amp;C56,"")</f>
        <v>45 - Vigilanza sulla circolazione e la sosta</v>
      </c>
      <c r="V56" s="3" t="str">
        <f>IF(AND(U56&lt;&gt;"",'45'!$A$47&lt;&gt;""),'45'!$A$47,"")</f>
        <v>Questo processo può essere assimilato a quello sulle sanzioni del CDS qualora gli ausiliari del traffico siano dei dipendenti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pans="2:22" s="3" customFormat="1" ht="20.100000000000001" customHeight="1" thickBot="1" x14ac:dyDescent="0.3">
      <c r="B57" s="58">
        <f t="shared" si="5"/>
        <v>46</v>
      </c>
      <c r="C57" s="21" t="str">
        <f>'46'!A3</f>
        <v>Gestione del reticolato idrico minore</v>
      </c>
      <c r="D57" s="4" t="str">
        <f>'46'!$F$2</f>
        <v>SI</v>
      </c>
      <c r="E57" s="4" t="str">
        <f>IF(D57="SI",IF('46'!$B$44="Presenti campi non compilati","Errore","OK"),"-")</f>
        <v>OK</v>
      </c>
      <c r="F57" s="56" t="str">
        <f>IF(D57="SI",IF('46'!$A$47&lt;&gt;"","SI","NO"),"-")</f>
        <v>SI</v>
      </c>
      <c r="G57" s="3" t="str">
        <f t="shared" si="6"/>
        <v>46 - Gestione del reticolato idrico minore</v>
      </c>
      <c r="H57" s="50">
        <f>IF(AND(D57="SI",E57="OK"),'46'!$B$24,"Processo non sottoposto a mappatura e valutazione del rischio")</f>
        <v>2.5</v>
      </c>
      <c r="I57" s="50">
        <f>IF(AND(D57="SI",E57="OK"),'46'!$B$40,"")</f>
        <v>1.25</v>
      </c>
      <c r="J57" s="50">
        <f>IF(AND(D57="SI",E57="OK"),'46'!$B$44,"")</f>
        <v>3.125</v>
      </c>
      <c r="L57" s="3">
        <v>46</v>
      </c>
      <c r="M57" s="44" t="str">
        <f t="shared" si="7"/>
        <v>46</v>
      </c>
      <c r="O57" s="46">
        <f t="shared" si="8"/>
        <v>0</v>
      </c>
      <c r="P57" s="46" t="str">
        <f t="shared" si="9"/>
        <v>46 - Gestione del reticolato idrico minore</v>
      </c>
      <c r="Q57" s="46">
        <f t="shared" si="10"/>
        <v>0</v>
      </c>
      <c r="R57" s="46">
        <f t="shared" si="11"/>
        <v>0</v>
      </c>
      <c r="S57" s="46">
        <f t="shared" si="12"/>
        <v>0</v>
      </c>
      <c r="T57" s="3">
        <v>46</v>
      </c>
      <c r="U57" t="str">
        <f>IF(AND(D57="SI",E57="OK",'46'!$A$47&lt;&gt;""),M57&amp;" - "&amp;C57,"")</f>
        <v>46 - Gestione del reticolato idrico minore</v>
      </c>
      <c r="V57" s="3" t="str">
        <f>IF(AND(U57&lt;&gt;"",'46'!$A$47&lt;&gt;""),'46'!$A$47,"")</f>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v>
      </c>
    </row>
    <row r="58" spans="2:22" s="3" customFormat="1" ht="20.100000000000001" customHeight="1" thickBot="1" x14ac:dyDescent="0.3">
      <c r="B58" s="58">
        <f t="shared" si="5"/>
        <v>47</v>
      </c>
      <c r="C58" s="21" t="str">
        <f>'47'!A3</f>
        <v>Affidamenti in house</v>
      </c>
      <c r="D58" s="4" t="str">
        <f>'47'!$F$2</f>
        <v>SI</v>
      </c>
      <c r="E58" s="4" t="str">
        <f>IF(D58="SI",IF('47'!$B$44="Presenti campi non compilati","Errore","OK"),"-")</f>
        <v>OK</v>
      </c>
      <c r="F58" s="56" t="str">
        <f>IF(D58="SI",IF('47'!$A$47&lt;&gt;"","SI","NO"),"-")</f>
        <v>SI</v>
      </c>
      <c r="G58" s="3" t="str">
        <f t="shared" si="6"/>
        <v>47 - Affidamenti in house</v>
      </c>
      <c r="H58" s="50">
        <f>IF(AND(D58="SI",E58="OK"),'47'!$B$24,"Processo non sottoposto a mappatura e valutazione del rischio")</f>
        <v>3.1666666666666665</v>
      </c>
      <c r="I58" s="50">
        <f>IF(AND(D58="SI",E58="OK"),'47'!$B$40,"")</f>
        <v>1.5</v>
      </c>
      <c r="J58" s="50">
        <f>IF(AND(D58="SI",E58="OK"),'47'!$B$44,"")</f>
        <v>4.75</v>
      </c>
      <c r="L58" s="3">
        <v>47</v>
      </c>
      <c r="M58" s="44" t="str">
        <f t="shared" si="7"/>
        <v>47</v>
      </c>
      <c r="O58" s="46">
        <f t="shared" si="8"/>
        <v>0</v>
      </c>
      <c r="P58" s="46">
        <f t="shared" si="9"/>
        <v>0</v>
      </c>
      <c r="Q58" s="46" t="str">
        <f t="shared" si="10"/>
        <v>47 - Affidamenti in house</v>
      </c>
      <c r="R58" s="46">
        <f t="shared" si="11"/>
        <v>0</v>
      </c>
      <c r="S58" s="46">
        <f t="shared" si="12"/>
        <v>0</v>
      </c>
      <c r="T58" s="3">
        <v>47</v>
      </c>
      <c r="U58" t="str">
        <f>IF(AND(D58="SI",E58="OK",'47'!$A$47&lt;&gt;""),M58&amp;" - "&amp;C58,"")</f>
        <v>47 - Affidamenti in house</v>
      </c>
      <c r="V58" s="3" t="str">
        <f>IF(AND(U58&lt;&gt;"",'47'!$A$47&lt;&gt;""),'47'!$A$47,"")</f>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v>
      </c>
    </row>
    <row r="59" spans="2:22" ht="20.100000000000001" customHeight="1" thickBot="1" x14ac:dyDescent="0.3">
      <c r="B59" s="58">
        <f t="shared" si="5"/>
        <v>48</v>
      </c>
      <c r="C59" s="21" t="str">
        <f>'48'!A3</f>
        <v>Controlli sull'uso del territorio</v>
      </c>
      <c r="D59" s="4" t="str">
        <f>'48'!$F$2</f>
        <v>SI</v>
      </c>
      <c r="E59" s="4" t="str">
        <f>IF(D59="SI",IF('48'!$B$44="Presenti campi non compilati","Errore","OK"),"-")</f>
        <v>OK</v>
      </c>
      <c r="F59" s="56" t="str">
        <f>IF(D59="SI",IF('48'!$A$47&lt;&gt;"","SI","NO"),"-")</f>
        <v>SI</v>
      </c>
      <c r="G59" s="3" t="str">
        <f t="shared" si="6"/>
        <v>48 - Controlli sull'uso del territorio</v>
      </c>
      <c r="H59" s="50">
        <f>IF(AND(D59="SI",E59="OK"),'48'!$B$24,"Processo non sottoposto a mappatura e valutazione del rischio")</f>
        <v>3</v>
      </c>
      <c r="I59" s="50">
        <f>IF(AND(D59="SI",E59="OK"),'48'!$B$40,"")</f>
        <v>1.25</v>
      </c>
      <c r="J59" s="50">
        <f>IF(AND(D59="SI",E59="OK"),'48'!$B$44,"")</f>
        <v>3.75</v>
      </c>
      <c r="L59" s="3">
        <v>48</v>
      </c>
      <c r="M59" s="44" t="str">
        <f t="shared" si="7"/>
        <v>48</v>
      </c>
      <c r="N59"/>
      <c r="O59" s="46">
        <f t="shared" si="8"/>
        <v>0</v>
      </c>
      <c r="P59" s="46" t="str">
        <f t="shared" si="9"/>
        <v>48 - Controlli sull'uso del territorio</v>
      </c>
      <c r="Q59" s="46">
        <f t="shared" si="10"/>
        <v>0</v>
      </c>
      <c r="R59" s="46">
        <f t="shared" si="11"/>
        <v>0</v>
      </c>
      <c r="S59" s="46">
        <f t="shared" si="12"/>
        <v>0</v>
      </c>
      <c r="T59" s="3">
        <v>48</v>
      </c>
      <c r="U59" t="str">
        <f>IF(AND(D59="SI",E59="OK",'48'!$A$47&lt;&gt;""),M59&amp;" - "&amp;C59,"")</f>
        <v>48 - Controlli sull'uso del territorio</v>
      </c>
      <c r="V59" s="3" t="str">
        <f>IF(AND(U59&lt;&gt;"",'48'!$A$47&lt;&gt;""),'48'!$A$47,"")</f>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spans="2:22" ht="20.100000000000001" customHeight="1" thickBot="1" x14ac:dyDescent="0.3">
      <c r="B60" s="58" t="str">
        <f t="shared" si="5"/>
        <v/>
      </c>
      <c r="C60" s="21" t="str">
        <f>'49'!$A$3</f>
        <v>Nuova scheda</v>
      </c>
      <c r="D60" s="4" t="str">
        <f>'49'!$F$2</f>
        <v>NO</v>
      </c>
      <c r="E60" s="4" t="str">
        <f>IF(D60="SI",IF('49'!$B$44="Presenti campi non compilati","Errore","OK"),"-")</f>
        <v>-</v>
      </c>
      <c r="F60" s="56" t="str">
        <f>IF(D60="SI",IF('49'!$A$47&lt;&gt;"","SI","NO"),"-")</f>
        <v>-</v>
      </c>
      <c r="G60" s="3" t="str">
        <f t="shared" si="6"/>
        <v/>
      </c>
      <c r="H60" s="50" t="str">
        <f>IF(AND(D60="SI",E60="OK"),'49'!$B$24,"Processo non sottoposto a mappatura e valutazione del rischio")</f>
        <v>Processo non sottoposto a mappatura e valutazione del rischio</v>
      </c>
      <c r="I60" s="50" t="str">
        <f>IF(AND(D60="SI",E60="OK"),'49'!$B$40,"")</f>
        <v/>
      </c>
      <c r="J60" s="50" t="str">
        <f>IF(AND(D60="SI",E60="OK"),'49'!$B$44,"")</f>
        <v/>
      </c>
      <c r="L60" s="3">
        <v>49</v>
      </c>
      <c r="M60" s="44" t="str">
        <f t="shared" si="7"/>
        <v>49</v>
      </c>
      <c r="O60" s="46">
        <f t="shared" si="8"/>
        <v>0</v>
      </c>
      <c r="P60" s="46">
        <f t="shared" si="9"/>
        <v>0</v>
      </c>
      <c r="Q60" s="46">
        <f t="shared" si="10"/>
        <v>0</v>
      </c>
      <c r="R60" s="46">
        <f t="shared" si="11"/>
        <v>0</v>
      </c>
      <c r="S60" s="46">
        <f t="shared" si="12"/>
        <v>0</v>
      </c>
      <c r="T60" s="3">
        <v>49</v>
      </c>
      <c r="U60" t="str">
        <f>IF(AND(D60="SI",E60="OK",'49'!$A$47&lt;&gt;""),M60&amp;" - "&amp;C60,"")</f>
        <v/>
      </c>
      <c r="V60" s="3" t="str">
        <f>IF(AND(U60&lt;&gt;"",'49'!$A$47&lt;&gt;""),'49'!$A$47,"")</f>
        <v/>
      </c>
    </row>
    <row r="61" spans="2:22" ht="20.100000000000001" customHeight="1" thickBot="1" x14ac:dyDescent="0.3">
      <c r="B61" s="58" t="str">
        <f t="shared" si="5"/>
        <v/>
      </c>
      <c r="C61" s="21" t="str">
        <f>'50'!$A$3</f>
        <v>Nuova scheda</v>
      </c>
      <c r="D61" s="4" t="str">
        <f>'50'!$F$2</f>
        <v>NO</v>
      </c>
      <c r="E61" s="4" t="str">
        <f>IF(D61="SI",IF('50'!$B$44="Presenti campi non compilati","Errore","OK"),"-")</f>
        <v>-</v>
      </c>
      <c r="F61" s="56" t="str">
        <f>IF(D61="SI",IF('50'!$A$47&lt;&gt;"","SI","NO"),"-")</f>
        <v>-</v>
      </c>
      <c r="G61" s="3" t="str">
        <f t="shared" si="6"/>
        <v/>
      </c>
      <c r="H61" s="50" t="str">
        <f>IF(AND(D61="SI",E61="OK"),'50'!$B$24,"Processo non sottoposto a mappatura e valutazione del rischio")</f>
        <v>Processo non sottoposto a mappatura e valutazione del rischio</v>
      </c>
      <c r="I61" s="50" t="str">
        <f>IF(AND(D61="SI",E61="OK"),'50'!$B$40,"")</f>
        <v/>
      </c>
      <c r="J61" s="50" t="str">
        <f>IF(AND(D61="SI",E61="OK"),'50'!$B$44,"")</f>
        <v/>
      </c>
      <c r="L61" s="3">
        <v>50</v>
      </c>
      <c r="M61" s="44" t="str">
        <f t="shared" si="7"/>
        <v>50</v>
      </c>
      <c r="O61" s="46">
        <f t="shared" si="8"/>
        <v>0</v>
      </c>
      <c r="P61" s="46">
        <f t="shared" si="9"/>
        <v>0</v>
      </c>
      <c r="Q61" s="46">
        <f t="shared" si="10"/>
        <v>0</v>
      </c>
      <c r="R61" s="46">
        <f t="shared" si="11"/>
        <v>0</v>
      </c>
      <c r="S61" s="46">
        <f t="shared" si="12"/>
        <v>0</v>
      </c>
      <c r="T61" s="3">
        <v>50</v>
      </c>
      <c r="U61" t="str">
        <f>IF(AND(D61="SI",E61="OK",'50'!$A$47&lt;&gt;""),M61&amp;" - "&amp;C61,"")</f>
        <v/>
      </c>
      <c r="V61" s="3" t="str">
        <f>IF(AND(U61&lt;&gt;"",'50'!$A$47&lt;&gt;""),'50'!$A$47,"")</f>
        <v/>
      </c>
    </row>
    <row r="62" spans="2:22" ht="20.100000000000001" customHeight="1" thickBot="1" x14ac:dyDescent="0.3">
      <c r="B62" s="58" t="str">
        <f t="shared" si="5"/>
        <v/>
      </c>
      <c r="C62" s="21" t="str">
        <f>'51'!$A$3</f>
        <v>Nuova scheda</v>
      </c>
      <c r="D62" s="4" t="str">
        <f>'51'!$F$2</f>
        <v>NO</v>
      </c>
      <c r="E62" s="4" t="str">
        <f>IF(D62="SI",IF('51'!$B$44="Presenti campi non compilati","Errore","OK"),"-")</f>
        <v>-</v>
      </c>
      <c r="F62" s="56" t="str">
        <f>IF(D62="SI",IF('51'!$A$47&lt;&gt;"","SI","NO"),"-")</f>
        <v>-</v>
      </c>
      <c r="G62" s="3" t="str">
        <f t="shared" si="6"/>
        <v/>
      </c>
      <c r="H62" s="50" t="str">
        <f>IF(AND(D62="SI",E62="OK"),'51'!$B$24,"Processo non sottoposto a mappatura e valutazione del rischio")</f>
        <v>Processo non sottoposto a mappatura e valutazione del rischio</v>
      </c>
      <c r="I62" s="50" t="str">
        <f>IF(AND(D62="SI",E62="OK"),'51'!$B$40,"")</f>
        <v/>
      </c>
      <c r="J62" s="50" t="str">
        <f>IF(AND(D62="SI",E62="OK"),'51'!$B$44,"")</f>
        <v/>
      </c>
      <c r="L62" s="3">
        <v>51</v>
      </c>
      <c r="M62" s="44" t="str">
        <f t="shared" si="7"/>
        <v>51</v>
      </c>
      <c r="O62" s="46">
        <f t="shared" si="8"/>
        <v>0</v>
      </c>
      <c r="P62" s="46">
        <f t="shared" si="9"/>
        <v>0</v>
      </c>
      <c r="Q62" s="46">
        <f t="shared" si="10"/>
        <v>0</v>
      </c>
      <c r="R62" s="46">
        <f t="shared" si="11"/>
        <v>0</v>
      </c>
      <c r="S62" s="46">
        <f t="shared" si="12"/>
        <v>0</v>
      </c>
      <c r="T62" s="3">
        <v>51</v>
      </c>
      <c r="U62" t="str">
        <f>IF(AND(D62="SI",E62="OK",'51'!$A$47&lt;&gt;""),M62&amp;" - "&amp;C62,"")</f>
        <v/>
      </c>
      <c r="V62" s="3" t="str">
        <f>IF(AND(U62&lt;&gt;"",'51'!$A$47&lt;&gt;""),'51'!$A$47,"")</f>
        <v/>
      </c>
    </row>
    <row r="63" spans="2:22" ht="20.100000000000001" customHeight="1" thickBot="1" x14ac:dyDescent="0.3">
      <c r="B63" s="58" t="str">
        <f t="shared" si="5"/>
        <v/>
      </c>
      <c r="C63" s="21" t="str">
        <f>'52'!$A$3</f>
        <v>Nuova scheda</v>
      </c>
      <c r="D63" s="4" t="str">
        <f>'52'!$F$2</f>
        <v>NO</v>
      </c>
      <c r="E63" s="4" t="str">
        <f>IF(D63="SI",IF('52'!$B$44="Presenti campi non compilati","Errore","OK"),"-")</f>
        <v>-</v>
      </c>
      <c r="F63" s="56" t="str">
        <f>IF(D63="SI",IF('52'!$A$47&lt;&gt;"","SI","NO"),"-")</f>
        <v>-</v>
      </c>
      <c r="G63" s="3" t="str">
        <f t="shared" si="6"/>
        <v/>
      </c>
      <c r="H63" s="50" t="str">
        <f>IF(AND(D63="SI",E63="OK"),'52'!$B$24,"Processo non sottoposto a mappatura e valutazione del rischio")</f>
        <v>Processo non sottoposto a mappatura e valutazione del rischio</v>
      </c>
      <c r="I63" s="50" t="str">
        <f>IF(AND(D63="SI",E63="OK"),'52'!$B$40,"")</f>
        <v/>
      </c>
      <c r="J63" s="50" t="str">
        <f>IF(AND(D63="SI",E63="OK"),'52'!$B$44,"")</f>
        <v/>
      </c>
      <c r="L63" s="3">
        <v>52</v>
      </c>
      <c r="M63" s="44" t="str">
        <f t="shared" si="7"/>
        <v>52</v>
      </c>
      <c r="O63" s="46">
        <f t="shared" si="8"/>
        <v>0</v>
      </c>
      <c r="P63" s="46">
        <f t="shared" si="9"/>
        <v>0</v>
      </c>
      <c r="Q63" s="46">
        <f t="shared" si="10"/>
        <v>0</v>
      </c>
      <c r="R63" s="46">
        <f t="shared" si="11"/>
        <v>0</v>
      </c>
      <c r="S63" s="46">
        <f t="shared" si="12"/>
        <v>0</v>
      </c>
      <c r="T63" s="3">
        <v>52</v>
      </c>
      <c r="U63" t="str">
        <f>IF(AND(D63="SI",E63="OK",'52'!$A$47&lt;&gt;""),M63&amp;" - "&amp;C63,"")</f>
        <v/>
      </c>
      <c r="V63" s="3" t="str">
        <f>IF(AND(U63&lt;&gt;"",'52'!$A$47&lt;&gt;""),'52'!$A$47,"")</f>
        <v/>
      </c>
    </row>
    <row r="64" spans="2:22" ht="20.100000000000001" customHeight="1" thickBot="1" x14ac:dyDescent="0.3">
      <c r="B64" s="58" t="str">
        <f t="shared" si="5"/>
        <v/>
      </c>
      <c r="C64" s="21" t="str">
        <f>'53'!$A$3</f>
        <v>Nuova scheda</v>
      </c>
      <c r="D64" s="4" t="str">
        <f>'53'!$F$2</f>
        <v>NO</v>
      </c>
      <c r="E64" s="4" t="str">
        <f>IF(D64="SI",IF('53'!$B$44="Presenti campi non compilati","Errore","OK"),"-")</f>
        <v>-</v>
      </c>
      <c r="F64" s="56" t="str">
        <f>IF(D64="SI",IF('53'!$A$47&lt;&gt;"","SI","NO"),"-")</f>
        <v>-</v>
      </c>
      <c r="G64" s="3" t="str">
        <f t="shared" si="6"/>
        <v/>
      </c>
      <c r="H64" s="50" t="str">
        <f>IF(AND(D64="SI",E64="OK"),'53'!$B$24,"Processo non sottoposto a mappatura e valutazione del rischio")</f>
        <v>Processo non sottoposto a mappatura e valutazione del rischio</v>
      </c>
      <c r="I64" s="50" t="str">
        <f>IF(AND(D64="SI",E64="OK"),'53'!$B$40,"")</f>
        <v/>
      </c>
      <c r="J64" s="50" t="str">
        <f>IF(AND(D64="SI",E64="OK"),'53'!$B$44,"")</f>
        <v/>
      </c>
      <c r="L64" s="3">
        <v>53</v>
      </c>
      <c r="M64" s="44" t="str">
        <f t="shared" si="7"/>
        <v>53</v>
      </c>
      <c r="O64" s="46">
        <f t="shared" si="8"/>
        <v>0</v>
      </c>
      <c r="P64" s="46">
        <f t="shared" si="9"/>
        <v>0</v>
      </c>
      <c r="Q64" s="46">
        <f t="shared" si="10"/>
        <v>0</v>
      </c>
      <c r="R64" s="46">
        <f t="shared" si="11"/>
        <v>0</v>
      </c>
      <c r="S64" s="46">
        <f t="shared" si="12"/>
        <v>0</v>
      </c>
      <c r="T64" s="3">
        <v>53</v>
      </c>
      <c r="U64" t="str">
        <f>IF(AND(D64="SI",E64="OK",'53'!$A$47&lt;&gt;""),M64&amp;" - "&amp;C64,"")</f>
        <v/>
      </c>
      <c r="V64" s="3" t="str">
        <f>IF(AND(U64&lt;&gt;"",'53'!$A$47&lt;&gt;""),'53'!$A$47,"")</f>
        <v/>
      </c>
    </row>
    <row r="65" spans="8:10" x14ac:dyDescent="0.25">
      <c r="H65" s="48"/>
      <c r="I65" s="48"/>
      <c r="J65" s="48"/>
    </row>
    <row r="66" spans="8:10" x14ac:dyDescent="0.25">
      <c r="H66" s="48"/>
      <c r="I66" s="48"/>
      <c r="J66" s="48"/>
    </row>
    <row r="67" spans="8:10" x14ac:dyDescent="0.25">
      <c r="H67" s="48"/>
      <c r="I67" s="48"/>
      <c r="J67" s="48"/>
    </row>
    <row r="68" spans="8:10" x14ac:dyDescent="0.25">
      <c r="H68" s="48"/>
      <c r="I68" s="48"/>
      <c r="J68" s="48"/>
    </row>
    <row r="69" spans="8:10" x14ac:dyDescent="0.25">
      <c r="H69" s="48"/>
      <c r="I69" s="48"/>
      <c r="J69" s="48"/>
    </row>
    <row r="70" spans="8:10" x14ac:dyDescent="0.25">
      <c r="H70" s="48"/>
      <c r="I70" s="48"/>
      <c r="J70" s="48"/>
    </row>
    <row r="71" spans="8:10" x14ac:dyDescent="0.25">
      <c r="H71" s="48"/>
      <c r="I71" s="48"/>
      <c r="J71" s="48"/>
    </row>
    <row r="72" spans="8:10" x14ac:dyDescent="0.25">
      <c r="H72" s="48"/>
      <c r="I72" s="48"/>
      <c r="J72" s="48"/>
    </row>
    <row r="73" spans="8:10" x14ac:dyDescent="0.25">
      <c r="H73" s="48"/>
      <c r="I73" s="48"/>
      <c r="J73" s="48"/>
    </row>
    <row r="74" spans="8:10" x14ac:dyDescent="0.25">
      <c r="H74" s="48"/>
      <c r="I74" s="48"/>
      <c r="J74" s="48"/>
    </row>
    <row r="75" spans="8:10" x14ac:dyDescent="0.25">
      <c r="H75" s="48"/>
      <c r="I75" s="48"/>
      <c r="J75" s="48"/>
    </row>
    <row r="76" spans="8:10" x14ac:dyDescent="0.25">
      <c r="H76" s="48"/>
      <c r="I76" s="48"/>
      <c r="J76" s="48"/>
    </row>
    <row r="77" spans="8:10" x14ac:dyDescent="0.25">
      <c r="H77" s="48"/>
      <c r="I77" s="48"/>
      <c r="J77" s="48"/>
    </row>
    <row r="78" spans="8:10" x14ac:dyDescent="0.25">
      <c r="H78" s="48"/>
      <c r="I78" s="48"/>
      <c r="J78" s="48"/>
    </row>
    <row r="79" spans="8:10" x14ac:dyDescent="0.25">
      <c r="H79" s="48"/>
      <c r="I79" s="48"/>
      <c r="J79" s="48"/>
    </row>
    <row r="80" spans="8:10" x14ac:dyDescent="0.25">
      <c r="H80" s="48"/>
      <c r="I80" s="48"/>
      <c r="J80" s="48"/>
    </row>
    <row r="81" spans="8:10" x14ac:dyDescent="0.25">
      <c r="H81" s="48"/>
      <c r="I81" s="48"/>
      <c r="J81" s="48"/>
    </row>
    <row r="82" spans="8:10" x14ac:dyDescent="0.25">
      <c r="H82" s="48"/>
      <c r="I82" s="48"/>
      <c r="J82" s="48"/>
    </row>
    <row r="83" spans="8:10" x14ac:dyDescent="0.25">
      <c r="H83" s="48"/>
      <c r="I83" s="48"/>
      <c r="J83" s="48"/>
    </row>
    <row r="84" spans="8:10" x14ac:dyDescent="0.25">
      <c r="H84" s="48"/>
      <c r="I84" s="48"/>
      <c r="J84" s="48"/>
    </row>
    <row r="85" spans="8:10" x14ac:dyDescent="0.25">
      <c r="H85" s="48"/>
      <c r="I85" s="48"/>
      <c r="J85" s="48"/>
    </row>
    <row r="86" spans="8:10" x14ac:dyDescent="0.25">
      <c r="H86" s="48"/>
      <c r="I86" s="48"/>
      <c r="J86" s="48"/>
    </row>
    <row r="87" spans="8:10" x14ac:dyDescent="0.25">
      <c r="H87" s="48"/>
      <c r="I87" s="48"/>
      <c r="J87" s="48"/>
    </row>
    <row r="88" spans="8:10" x14ac:dyDescent="0.25">
      <c r="H88" s="48"/>
      <c r="I88" s="48"/>
      <c r="J88" s="48"/>
    </row>
    <row r="89" spans="8:10" x14ac:dyDescent="0.25">
      <c r="H89" s="48"/>
      <c r="I89" s="48"/>
      <c r="J89" s="48"/>
    </row>
    <row r="90" spans="8:10" x14ac:dyDescent="0.25">
      <c r="H90" s="48"/>
      <c r="I90" s="48"/>
      <c r="J90" s="48"/>
    </row>
    <row r="91" spans="8:10" x14ac:dyDescent="0.25">
      <c r="H91" s="48"/>
      <c r="I91" s="48"/>
      <c r="J91" s="48"/>
    </row>
    <row r="92" spans="8:10" x14ac:dyDescent="0.25">
      <c r="H92" s="48"/>
      <c r="I92" s="48"/>
      <c r="J92" s="48"/>
    </row>
    <row r="93" spans="8:10" x14ac:dyDescent="0.25">
      <c r="H93" s="48"/>
      <c r="I93" s="48"/>
      <c r="J93" s="48"/>
    </row>
    <row r="94" spans="8:10" x14ac:dyDescent="0.25">
      <c r="H94" s="48"/>
      <c r="I94" s="48"/>
      <c r="J94" s="48"/>
    </row>
    <row r="95" spans="8:10" x14ac:dyDescent="0.25">
      <c r="H95" s="48"/>
      <c r="I95" s="48"/>
      <c r="J95" s="48"/>
    </row>
    <row r="96" spans="8:10" x14ac:dyDescent="0.25">
      <c r="H96" s="48"/>
      <c r="I96" s="48"/>
      <c r="J96" s="48"/>
    </row>
    <row r="97" spans="8:10" x14ac:dyDescent="0.25">
      <c r="H97" s="48"/>
      <c r="I97" s="48"/>
      <c r="J97" s="48"/>
    </row>
    <row r="98" spans="8:10" x14ac:dyDescent="0.25">
      <c r="H98" s="48"/>
      <c r="I98" s="48"/>
      <c r="J98" s="48"/>
    </row>
    <row r="99" spans="8:10" x14ac:dyDescent="0.25">
      <c r="H99" s="48"/>
      <c r="I99" s="48"/>
      <c r="J99" s="48"/>
    </row>
    <row r="100" spans="8:10" x14ac:dyDescent="0.25">
      <c r="H100" s="48"/>
      <c r="I100" s="48"/>
      <c r="J100" s="48"/>
    </row>
    <row r="101" spans="8:10" x14ac:dyDescent="0.25">
      <c r="H101" s="48"/>
      <c r="I101" s="48"/>
      <c r="J101" s="48"/>
    </row>
    <row r="102" spans="8:10" x14ac:dyDescent="0.25">
      <c r="H102" s="48"/>
      <c r="I102" s="48"/>
      <c r="J102" s="48"/>
    </row>
  </sheetData>
  <sheetProtection password="B9B0" sheet="1" objects="1" scenarios="1" pivotTables="0"/>
  <mergeCells count="5">
    <mergeCell ref="B2:D2"/>
    <mergeCell ref="B5:D5"/>
    <mergeCell ref="B6:D6"/>
    <mergeCell ref="B8:D8"/>
    <mergeCell ref="B4:D4"/>
  </mergeCells>
  <hyperlinks>
    <hyperlink ref="C12" location="'1'!A1" display="Concorso per l'assunzione di personale "/>
    <hyperlink ref="C13" location="'2'!A1" display="Concorso per la progressione in carriera del personale "/>
    <hyperlink ref="C14" location="'3'!A1" display="Selezione per l'affidamento di un incarico professionale "/>
    <hyperlink ref="C15" location="'4'!A1" display="Affidamento mediante procedura aperta (o ristretta) di lavori, servizi, forniture"/>
    <hyperlink ref="C16" location="'5'!A1" display="Affidamento diretto di lavori, servizi o forniture"/>
    <hyperlink ref="C17" location="'6'!A1" display="Permesso di costruire "/>
    <hyperlink ref="C18" location="'7'!A1" display="Permesso di costruire in aree assoggettate ad autorizzazione paesaggistica"/>
    <hyperlink ref="C19" location="'8'!A1" display="Concessione di sovvenzioni, contributi, sussidi, ecc. "/>
    <hyperlink ref="C20" location="'9'!A1" display="Provvedimenti di pianificazione urbanistica generale"/>
    <hyperlink ref="C21" location="'10'!A1" display="Provvedimenti di pianificazione urbanistica attuativa"/>
    <hyperlink ref="C22" location="'11'!A1" display="Levata dei protesti "/>
    <hyperlink ref="C23" location="'12'!A1" display="Gestione delle sanzioni per violazione del CDS"/>
    <hyperlink ref="C24" location="'13'!A1" display="Gestione ordinaria delle entrate "/>
    <hyperlink ref="C25" location="'14'!A1" display="Gestione ordinaria delle spese di bilancio "/>
    <hyperlink ref="C26" location="'15'!A1" display="Accertamenti e verifiche dei tributi locali"/>
    <hyperlink ref="C27" location="'16'!A1" display="Accertamenti con adesione dei tributi locali"/>
    <hyperlink ref="C28" location="'17'!A1" display="Accertamenti e controlli sugli abusi edilizi"/>
    <hyperlink ref="C29" location="'18'!A1" display="Incentivi economici al personale (produttività e retribuzioni di risultato)"/>
    <hyperlink ref="C30" location="'19'!A1" display="Autorizzazione all’occupazione del suolo pubblico"/>
    <hyperlink ref="C31" location="'20'!A1" display="Autorizzazioni ex artt. 68 e 69 del TULPS (spettacoli, intrattenimenti, ecc.)"/>
    <hyperlink ref="C32" location="'21'!A1" display="Permesso di costruire convenzionato "/>
    <hyperlink ref="C33" location="'22'!A1" display="Pratiche anagrafiche "/>
    <hyperlink ref="C34" location="'23'!A1" display="Documenti di identità"/>
    <hyperlink ref="C35" location="'24'!A1" display="Servizi per minori e famiglie"/>
    <hyperlink ref="C36" location="'25'!A1" display="Servizi assistenziali e socio-sanitari per anziani"/>
    <hyperlink ref="C37" location="'26'!A1" display="Servizi per disabili"/>
    <hyperlink ref="C38" location="'27'!A1" display="Servizi per adulti in difficoltà"/>
    <hyperlink ref="C39" location="'28'!A1" display="Servizi di integrazione dei cittadini stranieri"/>
    <hyperlink ref="C40" location="'29'!A1" display="Raccolta e smaltimento rifiuti"/>
    <hyperlink ref="C41" location="'30'!A1" display="Gestione del protocollo "/>
    <hyperlink ref="C42" location="'31'!A1" display="Gestione dell'archivio "/>
    <hyperlink ref="C43" location="'32'!A1" display="Gestione delle sepolture e dei loculi"/>
    <hyperlink ref="C44" location="'33'!A1" display="Gestione delle tombe di famiglia"/>
    <hyperlink ref="C45" location="'34'!A1" display="Organizzazione eventi"/>
    <hyperlink ref="C46" location="'35'!A1" display="Rilascio di patrocini"/>
    <hyperlink ref="C47" location="'36'!A1" display="Gare ad evidenza pubblica di vendita di beni"/>
    <hyperlink ref="C48" location="'37'!A1" display="Funzionamento degli organi collegiali "/>
    <hyperlink ref="C49" location="'38'!A1" display="Formazione di determinazioni, ordinanze, decreti ed altri atti amministrativi"/>
    <hyperlink ref="C50" location="'39'!A1" display="Designazione dei rappresentanti dell'ente presso enti, società, fondazioni"/>
    <hyperlink ref="C51" location="'40'!A1" display="Gestione dei procedimenti di segnalazione e reclamo"/>
    <hyperlink ref="C52" location="'41'!A1" display="Gestione della leva"/>
    <hyperlink ref="C53" location="'42'!A1" display="Gestione dell'elettorato"/>
    <hyperlink ref="C54" location="'43'!A1" display="Gestione degli alloggi pubblici"/>
    <hyperlink ref="C55" location="'44'!A1" display="Gestione del diritto allo studio"/>
    <hyperlink ref="C56" location="'45'!A1" display="Vigilanza sulla circolazione e la sosta"/>
    <hyperlink ref="C57" location="'46'!A1" display="Gestione del reticolo idrico minore "/>
    <hyperlink ref="C58" location="'47'!A1" display="Affidamenti in house"/>
    <hyperlink ref="C59" location="'48'!A1" display="Controlli sull'uso del territorio"/>
    <hyperlink ref="C60" location="'49'!A1" display="'49'!A1"/>
    <hyperlink ref="C61:C64" location="'49'!A1" display="'49'!A1"/>
    <hyperlink ref="F6" location="'Prospetto Finale'!A1" display="Vai al prospetto finale"/>
    <hyperlink ref="F8" location="'Misure riduzione del rischio'!A1" display="Vai alle Misure riduzione rischio"/>
    <hyperlink ref="C61" location="'50'!A1" display="'50'!A1"/>
    <hyperlink ref="C62" location="'51'!A1" display="'51'!A1"/>
    <hyperlink ref="C63" location="'52'!A1" display="'52'!A1"/>
    <hyperlink ref="C64" location="'53'!A1" display="'53'!A1"/>
  </hyperlink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Schede'!B18,"non utilizzata")</f>
        <v>7</v>
      </c>
      <c r="D2" s="111" t="s">
        <v>80</v>
      </c>
      <c r="E2" s="112"/>
      <c r="F2" s="67" t="s">
        <v>36</v>
      </c>
      <c r="H2" t="s">
        <v>36</v>
      </c>
    </row>
    <row r="3" spans="1:8" ht="45" customHeight="1" thickBot="1" x14ac:dyDescent="0.3">
      <c r="A3" s="117" t="s">
        <v>6</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7" t="s">
        <v>119</v>
      </c>
      <c r="B46" s="108"/>
    </row>
    <row r="47" spans="1:8" ht="63.75" customHeight="1" thickBot="1" x14ac:dyDescent="0.3">
      <c r="A47" s="105" t="s">
        <v>241</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Schede'!B19,"non utilizzata")</f>
        <v>8</v>
      </c>
      <c r="D2" s="111" t="s">
        <v>80</v>
      </c>
      <c r="E2" s="112"/>
      <c r="F2" s="67" t="s">
        <v>36</v>
      </c>
      <c r="H2" t="s">
        <v>36</v>
      </c>
    </row>
    <row r="3" spans="1:8" ht="45" customHeight="1" thickBot="1" x14ac:dyDescent="0.3">
      <c r="A3" s="117" t="s">
        <v>121</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7" t="s">
        <v>119</v>
      </c>
      <c r="B46" s="108"/>
    </row>
    <row r="47" spans="1:8" ht="80.25" customHeight="1" thickBot="1" x14ac:dyDescent="0.3">
      <c r="A47" s="105" t="s">
        <v>204</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J9" sqref="J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Schede'!B20,"non utilizzata")</f>
        <v>9</v>
      </c>
      <c r="D2" s="111" t="s">
        <v>80</v>
      </c>
      <c r="E2" s="112"/>
      <c r="F2" s="67" t="s">
        <v>36</v>
      </c>
      <c r="H2" t="s">
        <v>36</v>
      </c>
    </row>
    <row r="3" spans="1:8" ht="45" customHeight="1" thickBot="1" x14ac:dyDescent="0.3">
      <c r="A3" s="117" t="s">
        <v>7</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4</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7</v>
      </c>
    </row>
    <row r="45" spans="1:8" ht="30" customHeight="1" thickBot="1" x14ac:dyDescent="0.3">
      <c r="A45" s="34"/>
      <c r="B45" s="35"/>
    </row>
    <row r="46" spans="1:8" ht="30" customHeight="1" thickBot="1" x14ac:dyDescent="0.3">
      <c r="A46" s="107" t="s">
        <v>119</v>
      </c>
      <c r="B46" s="108"/>
    </row>
    <row r="47" spans="1:8" ht="69" customHeight="1" thickBot="1" x14ac:dyDescent="0.3">
      <c r="A47" s="105" t="s">
        <v>205</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Schede'!B21,"non utilizzata")</f>
        <v>10</v>
      </c>
      <c r="D2" s="111" t="s">
        <v>80</v>
      </c>
      <c r="E2" s="112"/>
      <c r="F2" s="67" t="s">
        <v>36</v>
      </c>
      <c r="H2" t="s">
        <v>36</v>
      </c>
    </row>
    <row r="3" spans="1:8" ht="45" customHeight="1" thickBot="1" x14ac:dyDescent="0.3">
      <c r="A3" s="117" t="s">
        <v>8</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6.7083333333333339</v>
      </c>
    </row>
    <row r="45" spans="1:8" ht="30" customHeight="1" thickBot="1" x14ac:dyDescent="0.3">
      <c r="A45" s="34"/>
      <c r="B45" s="35"/>
    </row>
    <row r="46" spans="1:8" ht="30" customHeight="1" thickBot="1" x14ac:dyDescent="0.3">
      <c r="A46" s="107" t="s">
        <v>119</v>
      </c>
      <c r="B46" s="108"/>
    </row>
    <row r="47" spans="1:8" ht="68.25" customHeight="1" thickBot="1" x14ac:dyDescent="0.3">
      <c r="A47" s="105" t="s">
        <v>205</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Schede'!B22,"non utilizzata")</f>
        <v>11</v>
      </c>
      <c r="D2" s="111" t="s">
        <v>80</v>
      </c>
      <c r="E2" s="112"/>
      <c r="F2" s="67" t="s">
        <v>36</v>
      </c>
      <c r="H2" t="s">
        <v>36</v>
      </c>
    </row>
    <row r="3" spans="1:8" ht="45" customHeight="1" thickBot="1" x14ac:dyDescent="0.3">
      <c r="A3" s="117" t="s">
        <v>9</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3.5</v>
      </c>
    </row>
    <row r="45" spans="1:8" ht="30" customHeight="1" thickBot="1" x14ac:dyDescent="0.3">
      <c r="A45" s="34"/>
      <c r="B45" s="35"/>
    </row>
    <row r="46" spans="1:8" ht="30" customHeight="1" thickBot="1" x14ac:dyDescent="0.3">
      <c r="A46" s="107" t="s">
        <v>119</v>
      </c>
      <c r="B46" s="108"/>
    </row>
    <row r="47" spans="1:8" ht="34.5" customHeight="1" thickBot="1" x14ac:dyDescent="0.3">
      <c r="A47" s="105" t="s">
        <v>247</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7"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Schede'!B23,"non utilizzata")</f>
        <v>12</v>
      </c>
      <c r="D2" s="111" t="s">
        <v>80</v>
      </c>
      <c r="E2" s="112"/>
      <c r="F2" s="67" t="s">
        <v>36</v>
      </c>
      <c r="H2" t="s">
        <v>36</v>
      </c>
    </row>
    <row r="3" spans="1:8" ht="45" customHeight="1" thickBot="1" x14ac:dyDescent="0.3">
      <c r="A3" s="117" t="s">
        <v>10</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3.7916666666666665</v>
      </c>
    </row>
    <row r="45" spans="1:8" ht="30" customHeight="1" thickBot="1" x14ac:dyDescent="0.3">
      <c r="A45" s="34"/>
      <c r="B45" s="35"/>
    </row>
    <row r="46" spans="1:8" ht="30" customHeight="1" thickBot="1" x14ac:dyDescent="0.3">
      <c r="A46" s="107" t="s">
        <v>119</v>
      </c>
      <c r="B46" s="108"/>
    </row>
    <row r="47" spans="1:8" ht="69" customHeight="1" thickBot="1" x14ac:dyDescent="0.3">
      <c r="A47" s="105" t="s">
        <v>206</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3" activeCellId="12" sqref="A47:B47 B38 B35 B32 B29 B22 B19 B16 B13 B10 B7 F2 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Schede'!B24,"non utilizzata")</f>
        <v>13</v>
      </c>
      <c r="D2" s="111" t="s">
        <v>80</v>
      </c>
      <c r="E2" s="112"/>
      <c r="F2" s="67" t="s">
        <v>36</v>
      </c>
      <c r="H2" t="s">
        <v>36</v>
      </c>
    </row>
    <row r="3" spans="1:8" ht="45" customHeight="1" thickBot="1" x14ac:dyDescent="0.3">
      <c r="A3" s="117" t="s">
        <v>122</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7" t="s">
        <v>119</v>
      </c>
      <c r="B46" s="108"/>
    </row>
    <row r="47" spans="1:8" ht="66.75" customHeight="1" thickBot="1" x14ac:dyDescent="0.3">
      <c r="A47" s="105" t="s">
        <v>207</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Schede'!B25,"non utilizzata")</f>
        <v>14</v>
      </c>
      <c r="D2" s="111" t="s">
        <v>80</v>
      </c>
      <c r="E2" s="112"/>
      <c r="F2" s="67" t="s">
        <v>36</v>
      </c>
      <c r="H2" t="s">
        <v>36</v>
      </c>
    </row>
    <row r="3" spans="1:8" ht="45" customHeight="1" thickBot="1" x14ac:dyDescent="0.3">
      <c r="A3" s="117" t="s">
        <v>123</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3.3333333333333335</v>
      </c>
    </row>
    <row r="45" spans="1:8" ht="30" customHeight="1" thickBot="1" x14ac:dyDescent="0.3">
      <c r="A45" s="34"/>
      <c r="B45" s="35"/>
    </row>
    <row r="46" spans="1:8" ht="30" customHeight="1" thickBot="1" x14ac:dyDescent="0.3">
      <c r="A46" s="107" t="s">
        <v>119</v>
      </c>
      <c r="B46" s="108"/>
    </row>
    <row r="47" spans="1:8" ht="84" customHeight="1" thickBot="1" x14ac:dyDescent="0.3">
      <c r="A47" s="105" t="s">
        <v>208</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3" activeCellId="12" sqref="A47:B47 B38 B35 B32 B29 B22 B19 B16 B13 B10 B7 F2 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Schede'!B26,"non utilizzata")</f>
        <v>15</v>
      </c>
      <c r="D2" s="111" t="s">
        <v>80</v>
      </c>
      <c r="E2" s="112"/>
      <c r="F2" s="67" t="s">
        <v>36</v>
      </c>
      <c r="H2" t="s">
        <v>36</v>
      </c>
    </row>
    <row r="3" spans="1:8" ht="45" customHeight="1" thickBot="1" x14ac:dyDescent="0.3">
      <c r="A3" s="117" t="s">
        <v>11</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3.958333333333333</v>
      </c>
    </row>
    <row r="45" spans="1:8" ht="30" customHeight="1" thickBot="1" x14ac:dyDescent="0.3">
      <c r="A45" s="34"/>
      <c r="B45" s="35"/>
    </row>
    <row r="46" spans="1:8" ht="30" customHeight="1" thickBot="1" x14ac:dyDescent="0.3">
      <c r="A46" s="107" t="s">
        <v>119</v>
      </c>
      <c r="B46" s="108"/>
    </row>
    <row r="47" spans="1:8" ht="51.75" customHeight="1" thickBot="1" x14ac:dyDescent="0.3">
      <c r="A47" s="105" t="s">
        <v>209</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Schede'!B27,"non utilizzata")</f>
        <v>16</v>
      </c>
      <c r="D2" s="111" t="s">
        <v>80</v>
      </c>
      <c r="E2" s="112"/>
      <c r="F2" s="67" t="s">
        <v>36</v>
      </c>
      <c r="H2" t="s">
        <v>36</v>
      </c>
    </row>
    <row r="3" spans="1:8" ht="45" customHeight="1" thickBot="1" x14ac:dyDescent="0.3">
      <c r="A3" s="117" t="s">
        <v>12</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07" t="s">
        <v>119</v>
      </c>
      <c r="B46" s="108"/>
    </row>
    <row r="47" spans="1:8" ht="69" customHeight="1" thickBot="1" x14ac:dyDescent="0.3">
      <c r="A47" s="105" t="s">
        <v>210</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221"/>
  <sheetViews>
    <sheetView tabSelected="1" view="pageBreakPreview" zoomScale="85" zoomScaleNormal="100" zoomScaleSheetLayoutView="85" workbookViewId="0">
      <selection activeCell="A15" sqref="A15:F15"/>
    </sheetView>
  </sheetViews>
  <sheetFormatPr defaultRowHeight="15" x14ac:dyDescent="0.25"/>
  <cols>
    <col min="1" max="1" width="3.28515625" style="40" customWidth="1"/>
    <col min="2" max="2" width="123.42578125" customWidth="1"/>
    <col min="3" max="3" width="16.28515625" style="48" customWidth="1"/>
    <col min="4" max="4" width="18" style="48" customWidth="1"/>
    <col min="5" max="5" width="15" style="48" customWidth="1"/>
    <col min="6" max="6" width="5.85546875" style="45" customWidth="1"/>
    <col min="7" max="7" width="0.85546875"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
      <c r="A1" s="97" t="s">
        <v>266</v>
      </c>
      <c r="B1" s="97"/>
      <c r="C1" s="97"/>
      <c r="D1" s="97"/>
      <c r="E1" s="97"/>
      <c r="F1" s="97"/>
    </row>
    <row r="2" spans="1:8" ht="19.5" thickBot="1" x14ac:dyDescent="0.3">
      <c r="A2" s="98" t="s">
        <v>265</v>
      </c>
      <c r="B2" s="98"/>
      <c r="C2" s="98"/>
      <c r="D2" s="98"/>
      <c r="E2" s="98"/>
      <c r="F2" s="98"/>
      <c r="H2" s="69" t="s">
        <v>81</v>
      </c>
    </row>
    <row r="3" spans="1:8" ht="10.5" customHeight="1" thickBot="1" x14ac:dyDescent="0.3">
      <c r="A3" s="64"/>
      <c r="B3" s="64"/>
      <c r="C3" s="74"/>
      <c r="D3" s="74"/>
      <c r="E3" s="74"/>
      <c r="F3" s="64"/>
      <c r="H3" s="70"/>
    </row>
    <row r="4" spans="1:8" ht="51.75" customHeight="1" thickBot="1" x14ac:dyDescent="0.3">
      <c r="A4" s="99" t="s">
        <v>152</v>
      </c>
      <c r="B4" s="99"/>
      <c r="C4" s="99"/>
      <c r="D4" s="99"/>
      <c r="E4" s="99"/>
      <c r="F4" s="99"/>
      <c r="H4" s="69" t="s">
        <v>232</v>
      </c>
    </row>
    <row r="5" spans="1:8" ht="7.5" customHeight="1" x14ac:dyDescent="0.25">
      <c r="A5" s="39"/>
      <c r="B5" s="5"/>
      <c r="C5" s="52"/>
      <c r="D5" s="52"/>
      <c r="E5" s="52"/>
      <c r="F5" s="49"/>
    </row>
    <row r="6" spans="1:8" ht="36.75" customHeight="1" x14ac:dyDescent="0.25"/>
    <row r="7" spans="1:8" ht="4.5" customHeight="1" x14ac:dyDescent="0.25">
      <c r="A7" s="41"/>
    </row>
    <row r="8" spans="1:8" ht="12.75" customHeight="1" x14ac:dyDescent="0.25">
      <c r="A8" s="41"/>
    </row>
    <row r="9" spans="1:8" ht="3" customHeight="1" x14ac:dyDescent="0.25">
      <c r="A9" s="42"/>
    </row>
    <row r="10" spans="1:8" x14ac:dyDescent="0.25">
      <c r="A10" s="100" t="s">
        <v>135</v>
      </c>
      <c r="B10" s="101"/>
      <c r="C10" s="101"/>
      <c r="D10" s="101"/>
      <c r="E10" s="101"/>
      <c r="F10" s="102"/>
    </row>
    <row r="11" spans="1:8" x14ac:dyDescent="0.25">
      <c r="A11" s="89" t="s">
        <v>136</v>
      </c>
      <c r="B11" s="90"/>
      <c r="C11" s="90"/>
      <c r="D11" s="90"/>
      <c r="E11" s="90"/>
      <c r="F11" s="91"/>
    </row>
    <row r="12" spans="1:8" ht="30" customHeight="1" x14ac:dyDescent="0.25">
      <c r="A12" s="89" t="s">
        <v>137</v>
      </c>
      <c r="B12" s="90"/>
      <c r="C12" s="90"/>
      <c r="D12" s="90"/>
      <c r="E12" s="90"/>
      <c r="F12" s="91"/>
    </row>
    <row r="13" spans="1:8" ht="20.25" customHeight="1" x14ac:dyDescent="0.25">
      <c r="A13" s="89" t="s">
        <v>138</v>
      </c>
      <c r="B13" s="90"/>
      <c r="C13" s="90"/>
      <c r="D13" s="90"/>
      <c r="E13" s="90"/>
      <c r="F13" s="91"/>
    </row>
    <row r="14" spans="1:8" ht="16.5" customHeight="1" x14ac:dyDescent="0.25">
      <c r="A14" s="89" t="s">
        <v>139</v>
      </c>
      <c r="B14" s="90"/>
      <c r="C14" s="90"/>
      <c r="D14" s="90"/>
      <c r="E14" s="90"/>
      <c r="F14" s="91"/>
    </row>
    <row r="15" spans="1:8" ht="23.25" customHeight="1" x14ac:dyDescent="0.25">
      <c r="A15" s="92" t="s">
        <v>267</v>
      </c>
      <c r="B15" s="93"/>
      <c r="C15" s="93"/>
      <c r="D15" s="93"/>
      <c r="E15" s="93"/>
      <c r="F15" s="94"/>
    </row>
    <row r="16" spans="1:8" ht="20.25" customHeight="1" x14ac:dyDescent="0.25">
      <c r="A16" s="95" t="s">
        <v>140</v>
      </c>
      <c r="B16" s="95"/>
      <c r="C16" s="95"/>
      <c r="D16" s="95"/>
      <c r="E16" s="95"/>
      <c r="F16" s="95"/>
    </row>
    <row r="17" spans="1:6" ht="34.5" customHeight="1" x14ac:dyDescent="0.25">
      <c r="A17" s="96" t="s">
        <v>141</v>
      </c>
      <c r="B17" s="96"/>
      <c r="C17" s="96"/>
      <c r="D17" s="96"/>
      <c r="E17" s="96"/>
      <c r="F17" s="96"/>
    </row>
    <row r="18" spans="1:6" ht="18.75" x14ac:dyDescent="0.3">
      <c r="B18" s="53" t="s">
        <v>229</v>
      </c>
      <c r="C18" s="54" t="s">
        <v>143</v>
      </c>
      <c r="D18" s="54" t="s">
        <v>144</v>
      </c>
      <c r="E18" s="54" t="s">
        <v>145</v>
      </c>
    </row>
    <row r="19" spans="1:6" ht="5.25" customHeight="1" x14ac:dyDescent="0.25">
      <c r="C19" s="47"/>
      <c r="D19" s="47"/>
      <c r="E19" s="47"/>
    </row>
    <row r="20" spans="1:6" x14ac:dyDescent="0.25">
      <c r="C20" s="75" t="s">
        <v>194</v>
      </c>
      <c r="D20" s="47"/>
      <c r="E20" s="47"/>
    </row>
    <row r="21" spans="1:6" x14ac:dyDescent="0.25">
      <c r="B21" t="s">
        <v>195</v>
      </c>
      <c r="C21" s="47">
        <v>2.5</v>
      </c>
      <c r="D21" s="47">
        <v>1.5</v>
      </c>
      <c r="E21" s="47">
        <v>3.75</v>
      </c>
    </row>
    <row r="22" spans="1:6" x14ac:dyDescent="0.25">
      <c r="B22" t="s">
        <v>142</v>
      </c>
      <c r="C22" s="47">
        <v>2</v>
      </c>
      <c r="D22" s="47">
        <v>1.25</v>
      </c>
      <c r="E22" s="47">
        <v>2.5</v>
      </c>
    </row>
    <row r="23" spans="1:6" x14ac:dyDescent="0.25">
      <c r="B23" t="s">
        <v>196</v>
      </c>
      <c r="C23" s="47">
        <v>3.5</v>
      </c>
      <c r="D23" s="47">
        <v>1.5</v>
      </c>
      <c r="E23" s="47">
        <v>5.25</v>
      </c>
    </row>
    <row r="24" spans="1:6" x14ac:dyDescent="0.25">
      <c r="B24" t="s">
        <v>197</v>
      </c>
      <c r="C24" s="47">
        <v>2.3333333333333335</v>
      </c>
      <c r="D24" s="47">
        <v>1.25</v>
      </c>
      <c r="E24" s="47">
        <v>2.916666666666667</v>
      </c>
    </row>
    <row r="25" spans="1:6" x14ac:dyDescent="0.25">
      <c r="B25" t="s">
        <v>198</v>
      </c>
      <c r="C25" s="47">
        <v>2.8333333333333335</v>
      </c>
      <c r="D25" s="47">
        <v>1.5</v>
      </c>
      <c r="E25" s="47">
        <v>4.25</v>
      </c>
    </row>
    <row r="26" spans="1:6" x14ac:dyDescent="0.25">
      <c r="B26" t="s">
        <v>199</v>
      </c>
      <c r="C26" s="47">
        <v>2.3333333333333335</v>
      </c>
      <c r="D26" s="47">
        <v>1.25</v>
      </c>
      <c r="E26" s="47">
        <v>2.916666666666667</v>
      </c>
    </row>
    <row r="27" spans="1:6" x14ac:dyDescent="0.25">
      <c r="B27" t="s">
        <v>200</v>
      </c>
      <c r="C27" s="47">
        <v>3</v>
      </c>
      <c r="D27" s="47">
        <v>1.25</v>
      </c>
      <c r="E27" s="47">
        <v>3.75</v>
      </c>
    </row>
    <row r="28" spans="1:6" x14ac:dyDescent="0.25">
      <c r="B28" t="s">
        <v>201</v>
      </c>
      <c r="C28" s="47">
        <v>1.8333333333333333</v>
      </c>
      <c r="D28" s="47">
        <v>1.5</v>
      </c>
      <c r="E28" s="47">
        <v>3.75</v>
      </c>
    </row>
    <row r="29" spans="1:6" x14ac:dyDescent="0.25">
      <c r="B29" t="s">
        <v>202</v>
      </c>
      <c r="C29" s="47">
        <v>4</v>
      </c>
      <c r="D29" s="47">
        <v>1.75</v>
      </c>
      <c r="E29" s="47">
        <v>7</v>
      </c>
    </row>
    <row r="30" spans="1:6" x14ac:dyDescent="0.25">
      <c r="B30" t="s">
        <v>153</v>
      </c>
      <c r="C30" s="47">
        <v>3.8333333333333335</v>
      </c>
      <c r="D30" s="47">
        <v>1.75</v>
      </c>
      <c r="E30" s="47">
        <v>6.7083333333333339</v>
      </c>
    </row>
    <row r="31" spans="1:6" x14ac:dyDescent="0.25">
      <c r="B31" t="s">
        <v>154</v>
      </c>
      <c r="C31" s="47">
        <v>2</v>
      </c>
      <c r="D31" s="47">
        <v>1.75</v>
      </c>
      <c r="E31" s="47">
        <v>3.5</v>
      </c>
    </row>
    <row r="32" spans="1:6" x14ac:dyDescent="0.25">
      <c r="B32" t="s">
        <v>155</v>
      </c>
      <c r="C32" s="47">
        <v>2.1666666666666665</v>
      </c>
      <c r="D32" s="47">
        <v>1.75</v>
      </c>
      <c r="E32" s="47">
        <v>3.7916666666666665</v>
      </c>
    </row>
    <row r="33" spans="2:5" x14ac:dyDescent="0.25">
      <c r="B33" t="s">
        <v>156</v>
      </c>
      <c r="C33" s="47">
        <v>2.1666666666666665</v>
      </c>
      <c r="D33" s="47">
        <v>1</v>
      </c>
      <c r="E33" s="47">
        <v>2.1666666666666665</v>
      </c>
    </row>
    <row r="34" spans="2:5" x14ac:dyDescent="0.25">
      <c r="B34" t="s">
        <v>157</v>
      </c>
      <c r="C34" s="47">
        <v>3.3333333333333335</v>
      </c>
      <c r="D34" s="47">
        <v>1</v>
      </c>
      <c r="E34" s="47">
        <v>3.3333333333333335</v>
      </c>
    </row>
    <row r="35" spans="2:5" x14ac:dyDescent="0.25">
      <c r="B35" t="s">
        <v>158</v>
      </c>
      <c r="C35" s="47">
        <v>3.1666666666666665</v>
      </c>
      <c r="D35" s="47">
        <v>1.25</v>
      </c>
      <c r="E35" s="47">
        <v>3.958333333333333</v>
      </c>
    </row>
    <row r="36" spans="2:5" x14ac:dyDescent="0.25">
      <c r="B36" t="s">
        <v>159</v>
      </c>
      <c r="C36" s="47">
        <v>3.8333333333333335</v>
      </c>
      <c r="D36" s="47">
        <v>1.25</v>
      </c>
      <c r="E36" s="47">
        <v>4.791666666666667</v>
      </c>
    </row>
    <row r="37" spans="2:5" x14ac:dyDescent="0.25">
      <c r="B37" t="s">
        <v>160</v>
      </c>
      <c r="C37" s="47">
        <v>2.6666666666666665</v>
      </c>
      <c r="D37" s="47">
        <v>1</v>
      </c>
      <c r="E37" s="47">
        <v>2.6666666666666665</v>
      </c>
    </row>
    <row r="38" spans="2:5" x14ac:dyDescent="0.25">
      <c r="B38" t="s">
        <v>161</v>
      </c>
      <c r="C38" s="47">
        <v>1.8333333333333333</v>
      </c>
      <c r="D38" s="47">
        <v>2.25</v>
      </c>
      <c r="E38" s="47">
        <v>4.125</v>
      </c>
    </row>
    <row r="39" spans="2:5" x14ac:dyDescent="0.25">
      <c r="B39" t="s">
        <v>162</v>
      </c>
      <c r="C39" s="47">
        <v>2.1666666666666665</v>
      </c>
      <c r="D39" s="47">
        <v>1</v>
      </c>
      <c r="E39" s="47">
        <v>2.1666666666666665</v>
      </c>
    </row>
    <row r="40" spans="2:5" x14ac:dyDescent="0.25">
      <c r="B40" t="s">
        <v>163</v>
      </c>
      <c r="C40" s="47">
        <v>2.8333333333333335</v>
      </c>
      <c r="D40" s="47">
        <v>1.25</v>
      </c>
      <c r="E40" s="47">
        <v>3.541666666666667</v>
      </c>
    </row>
    <row r="41" spans="2:5" x14ac:dyDescent="0.25">
      <c r="B41" t="s">
        <v>164</v>
      </c>
      <c r="C41" s="47">
        <v>3.3333333333333335</v>
      </c>
      <c r="D41" s="47">
        <v>1.25</v>
      </c>
      <c r="E41" s="47">
        <v>4.166666666666667</v>
      </c>
    </row>
    <row r="42" spans="2:5" x14ac:dyDescent="0.25">
      <c r="B42" t="s">
        <v>165</v>
      </c>
      <c r="C42" s="47">
        <v>2.1666666666666665</v>
      </c>
      <c r="D42" s="47">
        <v>1</v>
      </c>
      <c r="E42" s="47">
        <v>2.1666666666666665</v>
      </c>
    </row>
    <row r="43" spans="2:5" x14ac:dyDescent="0.25">
      <c r="B43" t="s">
        <v>166</v>
      </c>
      <c r="C43" s="47">
        <v>2</v>
      </c>
      <c r="D43" s="47">
        <v>1</v>
      </c>
      <c r="E43" s="47">
        <v>2</v>
      </c>
    </row>
    <row r="44" spans="2:5" x14ac:dyDescent="0.25">
      <c r="B44" t="s">
        <v>167</v>
      </c>
      <c r="C44" s="47">
        <v>3.5</v>
      </c>
      <c r="D44" s="47">
        <v>1.25</v>
      </c>
      <c r="E44" s="47">
        <v>4.375</v>
      </c>
    </row>
    <row r="45" spans="2:5" x14ac:dyDescent="0.25">
      <c r="B45" t="s">
        <v>168</v>
      </c>
      <c r="C45" s="47">
        <v>3.5</v>
      </c>
      <c r="D45" s="47">
        <v>1.25</v>
      </c>
      <c r="E45" s="47">
        <v>4.375</v>
      </c>
    </row>
    <row r="46" spans="2:5" x14ac:dyDescent="0.25">
      <c r="B46" t="s">
        <v>169</v>
      </c>
      <c r="C46" s="47">
        <v>3.5</v>
      </c>
      <c r="D46" s="47">
        <v>1.25</v>
      </c>
      <c r="E46" s="47">
        <v>4.375</v>
      </c>
    </row>
    <row r="47" spans="2:5" x14ac:dyDescent="0.25">
      <c r="B47" t="s">
        <v>170</v>
      </c>
      <c r="C47" s="47">
        <v>3.5</v>
      </c>
      <c r="D47" s="47">
        <v>1.25</v>
      </c>
      <c r="E47" s="47">
        <v>4.375</v>
      </c>
    </row>
    <row r="48" spans="2:5" x14ac:dyDescent="0.25">
      <c r="B48" t="s">
        <v>171</v>
      </c>
      <c r="C48" s="47">
        <v>3.5</v>
      </c>
      <c r="D48" s="47">
        <v>1.25</v>
      </c>
      <c r="E48" s="47">
        <v>4.375</v>
      </c>
    </row>
    <row r="49" spans="2:5" x14ac:dyDescent="0.25">
      <c r="B49" t="s">
        <v>172</v>
      </c>
      <c r="C49" s="47">
        <v>3.6666666666666665</v>
      </c>
      <c r="D49" s="47">
        <v>1.25</v>
      </c>
      <c r="E49" s="47">
        <v>4.583333333333333</v>
      </c>
    </row>
    <row r="50" spans="2:5" x14ac:dyDescent="0.25">
      <c r="B50" t="s">
        <v>173</v>
      </c>
      <c r="C50" s="47">
        <v>1.1666666666666667</v>
      </c>
      <c r="D50" s="47">
        <v>0.75</v>
      </c>
      <c r="E50" s="47">
        <v>0.875</v>
      </c>
    </row>
    <row r="51" spans="2:5" x14ac:dyDescent="0.25">
      <c r="B51" t="s">
        <v>174</v>
      </c>
      <c r="C51" s="47">
        <v>1.1666666666666667</v>
      </c>
      <c r="D51" s="47">
        <v>0.75</v>
      </c>
      <c r="E51" s="47">
        <v>0.875</v>
      </c>
    </row>
    <row r="52" spans="2:5" x14ac:dyDescent="0.25">
      <c r="B52" t="s">
        <v>175</v>
      </c>
      <c r="C52" s="47">
        <v>2.1666666666666665</v>
      </c>
      <c r="D52" s="47">
        <v>1</v>
      </c>
      <c r="E52" s="47">
        <v>2.1666666666666665</v>
      </c>
    </row>
    <row r="53" spans="2:5" x14ac:dyDescent="0.25">
      <c r="B53" t="s">
        <v>176</v>
      </c>
      <c r="C53" s="47">
        <v>2.5</v>
      </c>
      <c r="D53" s="47">
        <v>1.25</v>
      </c>
      <c r="E53" s="47">
        <v>3.125</v>
      </c>
    </row>
    <row r="54" spans="2:5" x14ac:dyDescent="0.25">
      <c r="B54" t="s">
        <v>177</v>
      </c>
      <c r="C54" s="47">
        <v>3</v>
      </c>
      <c r="D54" s="47">
        <v>1.25</v>
      </c>
      <c r="E54" s="47">
        <v>3.75</v>
      </c>
    </row>
    <row r="55" spans="2:5" x14ac:dyDescent="0.25">
      <c r="B55" t="s">
        <v>178</v>
      </c>
      <c r="C55" s="47">
        <v>2.6666666666666665</v>
      </c>
      <c r="D55" s="47">
        <v>1.25</v>
      </c>
      <c r="E55" s="47">
        <v>3.333333333333333</v>
      </c>
    </row>
    <row r="56" spans="2:5" x14ac:dyDescent="0.25">
      <c r="B56" t="s">
        <v>179</v>
      </c>
      <c r="C56" s="47">
        <v>2.5</v>
      </c>
      <c r="D56" s="47">
        <v>1.25</v>
      </c>
      <c r="E56" s="47">
        <v>3.125</v>
      </c>
    </row>
    <row r="57" spans="2:5" x14ac:dyDescent="0.25">
      <c r="B57" t="s">
        <v>180</v>
      </c>
      <c r="C57" s="47">
        <v>1.3333333333333333</v>
      </c>
      <c r="D57" s="47">
        <v>1.75</v>
      </c>
      <c r="E57" s="47">
        <v>2.333333333333333</v>
      </c>
    </row>
    <row r="58" spans="2:5" x14ac:dyDescent="0.25">
      <c r="B58" t="s">
        <v>181</v>
      </c>
      <c r="C58" s="47">
        <v>1.3333333333333333</v>
      </c>
      <c r="D58" s="47">
        <v>1.25</v>
      </c>
      <c r="E58" s="47">
        <v>1.6666666666666665</v>
      </c>
    </row>
    <row r="59" spans="2:5" x14ac:dyDescent="0.25">
      <c r="B59" t="s">
        <v>182</v>
      </c>
      <c r="C59" s="47">
        <v>3.3333333333333335</v>
      </c>
      <c r="D59" s="47">
        <v>1.75</v>
      </c>
      <c r="E59" s="47">
        <v>5.8333333333333339</v>
      </c>
    </row>
    <row r="60" spans="2:5" x14ac:dyDescent="0.25">
      <c r="B60" t="s">
        <v>183</v>
      </c>
      <c r="C60" s="47">
        <v>1.8333333333333333</v>
      </c>
      <c r="D60" s="47">
        <v>1.75</v>
      </c>
      <c r="E60" s="47">
        <v>3.208333333333333</v>
      </c>
    </row>
    <row r="61" spans="2:5" x14ac:dyDescent="0.25">
      <c r="B61" t="s">
        <v>184</v>
      </c>
      <c r="C61" s="47">
        <v>1.1666666666666667</v>
      </c>
      <c r="D61" s="47">
        <v>0.75</v>
      </c>
      <c r="E61" s="47">
        <v>0.875</v>
      </c>
    </row>
    <row r="62" spans="2:5" x14ac:dyDescent="0.25">
      <c r="B62" t="s">
        <v>185</v>
      </c>
      <c r="C62" s="47">
        <v>2</v>
      </c>
      <c r="D62" s="47">
        <v>0.75</v>
      </c>
      <c r="E62" s="47">
        <v>1.5</v>
      </c>
    </row>
    <row r="63" spans="2:5" x14ac:dyDescent="0.25">
      <c r="B63" t="s">
        <v>186</v>
      </c>
      <c r="C63" s="47">
        <v>2.6666666666666665</v>
      </c>
      <c r="D63" s="47">
        <v>0.75</v>
      </c>
      <c r="E63" s="47">
        <v>2</v>
      </c>
    </row>
    <row r="64" spans="2:5" x14ac:dyDescent="0.25">
      <c r="B64" t="s">
        <v>187</v>
      </c>
      <c r="C64" s="47">
        <v>2.6666666666666665</v>
      </c>
      <c r="D64" s="47">
        <v>1.25</v>
      </c>
      <c r="E64" s="47">
        <v>3.333333333333333</v>
      </c>
    </row>
    <row r="65" spans="2:5" x14ac:dyDescent="0.25">
      <c r="B65" t="s">
        <v>146</v>
      </c>
      <c r="C65" s="47">
        <v>1.6666666666666667</v>
      </c>
      <c r="D65" s="47">
        <v>1</v>
      </c>
      <c r="E65" s="47">
        <v>1.6666666666666667</v>
      </c>
    </row>
    <row r="66" spans="2:5" x14ac:dyDescent="0.25">
      <c r="B66" t="s">
        <v>235</v>
      </c>
      <c r="C66" s="47">
        <v>2.5</v>
      </c>
      <c r="D66" s="47">
        <v>1.25</v>
      </c>
      <c r="E66" s="47">
        <v>3.125</v>
      </c>
    </row>
    <row r="67" spans="2:5" x14ac:dyDescent="0.25">
      <c r="B67" t="s">
        <v>188</v>
      </c>
      <c r="C67" s="47">
        <v>3.1666666666666665</v>
      </c>
      <c r="D67" s="47">
        <v>1.5</v>
      </c>
      <c r="E67" s="47">
        <v>4.75</v>
      </c>
    </row>
    <row r="68" spans="2:5" x14ac:dyDescent="0.25">
      <c r="B68" t="s">
        <v>189</v>
      </c>
      <c r="C68" s="47">
        <v>3</v>
      </c>
      <c r="D68" s="47">
        <v>1.25</v>
      </c>
      <c r="E68" s="47">
        <v>3.75</v>
      </c>
    </row>
    <row r="69" spans="2:5" x14ac:dyDescent="0.25">
      <c r="C69" s="47"/>
      <c r="D69" s="47"/>
      <c r="E69" s="47"/>
    </row>
    <row r="70" spans="2:5" x14ac:dyDescent="0.25">
      <c r="C70" s="47"/>
      <c r="D70" s="47"/>
      <c r="E70" s="47"/>
    </row>
    <row r="71" spans="2:5" x14ac:dyDescent="0.25">
      <c r="C71" s="47"/>
      <c r="D71" s="47"/>
      <c r="E71" s="47"/>
    </row>
    <row r="72" spans="2:5" x14ac:dyDescent="0.25">
      <c r="C72" s="47"/>
      <c r="D72" s="47"/>
      <c r="E72" s="47"/>
    </row>
    <row r="73" spans="2:5" x14ac:dyDescent="0.25">
      <c r="C73" s="47"/>
      <c r="D73" s="47"/>
      <c r="E73" s="47"/>
    </row>
    <row r="74" spans="2:5" x14ac:dyDescent="0.25">
      <c r="C74" s="47"/>
      <c r="D74" s="47"/>
      <c r="E74" s="47"/>
    </row>
    <row r="75" spans="2:5" x14ac:dyDescent="0.25">
      <c r="C75" s="47"/>
      <c r="D75" s="47"/>
      <c r="E75" s="47"/>
    </row>
    <row r="76" spans="2:5" x14ac:dyDescent="0.25">
      <c r="C76" s="47"/>
      <c r="D76" s="47"/>
      <c r="E76" s="47"/>
    </row>
    <row r="77" spans="2:5" x14ac:dyDescent="0.25">
      <c r="C77" s="47"/>
      <c r="D77" s="47"/>
      <c r="E77" s="47"/>
    </row>
    <row r="78" spans="2:5" x14ac:dyDescent="0.25">
      <c r="C78" s="47"/>
      <c r="D78" s="47"/>
      <c r="E78" s="47"/>
    </row>
    <row r="79" spans="2:5" x14ac:dyDescent="0.25">
      <c r="C79" s="47"/>
      <c r="D79" s="47"/>
      <c r="E79" s="47"/>
    </row>
    <row r="80" spans="2:5" x14ac:dyDescent="0.25">
      <c r="C80" s="47"/>
      <c r="D80" s="47"/>
      <c r="E80" s="47"/>
    </row>
    <row r="81" spans="3:5" x14ac:dyDescent="0.25">
      <c r="C81" s="47"/>
      <c r="D81" s="47"/>
      <c r="E81" s="47"/>
    </row>
    <row r="82" spans="3:5" x14ac:dyDescent="0.25">
      <c r="C82" s="47"/>
      <c r="D82" s="47"/>
      <c r="E82" s="47"/>
    </row>
    <row r="83" spans="3:5" x14ac:dyDescent="0.25">
      <c r="C83" s="47"/>
      <c r="D83" s="47"/>
      <c r="E83" s="47"/>
    </row>
    <row r="84" spans="3:5" x14ac:dyDescent="0.25">
      <c r="C84" s="47"/>
      <c r="D84" s="47"/>
      <c r="E84" s="47"/>
    </row>
    <row r="85" spans="3:5" x14ac:dyDescent="0.25">
      <c r="C85" s="47"/>
      <c r="D85" s="47"/>
      <c r="E85" s="47"/>
    </row>
    <row r="86" spans="3:5" x14ac:dyDescent="0.25">
      <c r="C86" s="47"/>
      <c r="D86" s="47"/>
      <c r="E86" s="47"/>
    </row>
    <row r="87" spans="3:5" x14ac:dyDescent="0.25">
      <c r="C87" s="47"/>
      <c r="D87" s="47"/>
      <c r="E87" s="47"/>
    </row>
    <row r="88" spans="3:5" x14ac:dyDescent="0.25">
      <c r="C88" s="47"/>
      <c r="D88" s="47"/>
      <c r="E88" s="47"/>
    </row>
    <row r="89" spans="3:5" x14ac:dyDescent="0.25">
      <c r="C89" s="47"/>
      <c r="D89" s="47"/>
      <c r="E89" s="47"/>
    </row>
    <row r="90" spans="3:5" x14ac:dyDescent="0.25">
      <c r="C90" s="47"/>
      <c r="D90" s="47"/>
      <c r="E90" s="47"/>
    </row>
    <row r="91" spans="3:5" x14ac:dyDescent="0.25">
      <c r="C91" s="47"/>
      <c r="D91" s="47"/>
      <c r="E91" s="47"/>
    </row>
    <row r="92" spans="3:5" x14ac:dyDescent="0.25">
      <c r="C92" s="47"/>
      <c r="D92" s="47"/>
      <c r="E92" s="47"/>
    </row>
    <row r="93" spans="3:5" x14ac:dyDescent="0.25">
      <c r="C93" s="47"/>
      <c r="D93" s="47"/>
      <c r="E93" s="47"/>
    </row>
    <row r="94" spans="3:5" x14ac:dyDescent="0.25">
      <c r="C94" s="47"/>
      <c r="D94" s="47"/>
      <c r="E94" s="47"/>
    </row>
    <row r="95" spans="3:5" x14ac:dyDescent="0.25">
      <c r="C95" s="47"/>
      <c r="D95" s="47"/>
      <c r="E95" s="47"/>
    </row>
    <row r="96" spans="3:5" x14ac:dyDescent="0.25">
      <c r="C96" s="47"/>
      <c r="D96" s="47"/>
      <c r="E96" s="47"/>
    </row>
    <row r="97" spans="3:5" x14ac:dyDescent="0.25">
      <c r="C97" s="47"/>
      <c r="D97" s="47"/>
      <c r="E97" s="47"/>
    </row>
    <row r="98" spans="3:5" x14ac:dyDescent="0.25">
      <c r="C98" s="47"/>
      <c r="D98" s="47"/>
      <c r="E98" s="47"/>
    </row>
    <row r="99" spans="3:5" x14ac:dyDescent="0.25">
      <c r="C99" s="47"/>
      <c r="D99" s="47"/>
      <c r="E99" s="47"/>
    </row>
    <row r="100" spans="3:5" x14ac:dyDescent="0.25">
      <c r="C100" s="47"/>
      <c r="D100" s="47"/>
      <c r="E100" s="47"/>
    </row>
    <row r="101" spans="3:5" x14ac:dyDescent="0.25">
      <c r="C101" s="47"/>
      <c r="D101" s="47"/>
      <c r="E101" s="47"/>
    </row>
    <row r="102" spans="3:5" x14ac:dyDescent="0.25">
      <c r="C102" s="47"/>
      <c r="D102" s="47"/>
      <c r="E102" s="47"/>
    </row>
    <row r="103" spans="3:5" x14ac:dyDescent="0.25">
      <c r="C103" s="47"/>
      <c r="D103" s="47"/>
      <c r="E103" s="47"/>
    </row>
    <row r="104" spans="3:5" x14ac:dyDescent="0.25">
      <c r="C104" s="47"/>
      <c r="D104" s="47"/>
      <c r="E104" s="47"/>
    </row>
    <row r="105" spans="3:5" x14ac:dyDescent="0.25">
      <c r="C105" s="47"/>
      <c r="D105" s="47"/>
      <c r="E105" s="47"/>
    </row>
    <row r="106" spans="3:5" x14ac:dyDescent="0.25">
      <c r="C106" s="47"/>
      <c r="D106" s="47"/>
      <c r="E106" s="47"/>
    </row>
    <row r="107" spans="3:5" x14ac:dyDescent="0.25">
      <c r="C107" s="47"/>
      <c r="D107" s="47"/>
      <c r="E107" s="47"/>
    </row>
    <row r="108" spans="3:5" x14ac:dyDescent="0.25">
      <c r="C108" s="47"/>
      <c r="D108" s="47"/>
      <c r="E108" s="47"/>
    </row>
    <row r="109" spans="3:5" x14ac:dyDescent="0.25">
      <c r="C109" s="47"/>
      <c r="D109" s="47"/>
      <c r="E109" s="47"/>
    </row>
    <row r="110" spans="3:5" x14ac:dyDescent="0.25">
      <c r="C110" s="47"/>
      <c r="D110" s="47"/>
      <c r="E110" s="47"/>
    </row>
    <row r="111" spans="3:5" x14ac:dyDescent="0.25">
      <c r="C111" s="47"/>
      <c r="D111" s="47"/>
      <c r="E111" s="47"/>
    </row>
    <row r="112" spans="3:5" x14ac:dyDescent="0.25">
      <c r="C112" s="47"/>
      <c r="D112" s="47"/>
      <c r="E112" s="47"/>
    </row>
    <row r="113" spans="3:5" x14ac:dyDescent="0.25">
      <c r="C113" s="47"/>
      <c r="D113" s="47"/>
      <c r="E113" s="47"/>
    </row>
    <row r="114" spans="3:5" x14ac:dyDescent="0.25">
      <c r="C114" s="47"/>
      <c r="D114" s="47"/>
      <c r="E114" s="47"/>
    </row>
    <row r="115" spans="3:5" x14ac:dyDescent="0.25">
      <c r="C115" s="47"/>
      <c r="D115" s="47"/>
      <c r="E115" s="47"/>
    </row>
    <row r="116" spans="3:5" x14ac:dyDescent="0.25">
      <c r="C116" s="47"/>
      <c r="D116" s="47"/>
      <c r="E116" s="47"/>
    </row>
    <row r="117" spans="3:5" x14ac:dyDescent="0.25">
      <c r="C117" s="47"/>
      <c r="D117" s="47"/>
      <c r="E117" s="47"/>
    </row>
    <row r="118" spans="3:5" x14ac:dyDescent="0.25">
      <c r="C118" s="47"/>
      <c r="D118" s="47"/>
      <c r="E118" s="47"/>
    </row>
    <row r="119" spans="3:5" x14ac:dyDescent="0.25">
      <c r="C119" s="47"/>
      <c r="D119" s="47"/>
      <c r="E119" s="47"/>
    </row>
    <row r="120" spans="3:5" x14ac:dyDescent="0.25">
      <c r="C120" s="47"/>
      <c r="D120" s="47"/>
      <c r="E120" s="47"/>
    </row>
    <row r="121" spans="3:5" x14ac:dyDescent="0.25">
      <c r="C121" s="47"/>
      <c r="D121" s="47"/>
      <c r="E121" s="47"/>
    </row>
    <row r="122" spans="3:5" x14ac:dyDescent="0.25">
      <c r="C122" s="47"/>
      <c r="D122" s="47"/>
      <c r="E122" s="47"/>
    </row>
    <row r="123" spans="3:5" x14ac:dyDescent="0.25">
      <c r="C123" s="47"/>
      <c r="D123" s="47"/>
      <c r="E123" s="47"/>
    </row>
    <row r="124" spans="3:5" x14ac:dyDescent="0.25">
      <c r="C124" s="47"/>
      <c r="D124" s="47"/>
      <c r="E124" s="47"/>
    </row>
    <row r="125" spans="3:5" x14ac:dyDescent="0.25">
      <c r="C125" s="47"/>
      <c r="D125" s="47"/>
      <c r="E125" s="47"/>
    </row>
    <row r="126" spans="3:5" x14ac:dyDescent="0.25">
      <c r="C126" s="47"/>
      <c r="D126" s="47"/>
      <c r="E126" s="47"/>
    </row>
    <row r="127" spans="3:5" x14ac:dyDescent="0.25">
      <c r="C127" s="47"/>
      <c r="D127" s="47"/>
      <c r="E127" s="47"/>
    </row>
    <row r="128" spans="3:5" x14ac:dyDescent="0.25">
      <c r="C128" s="47"/>
      <c r="D128" s="47"/>
      <c r="E128" s="47"/>
    </row>
    <row r="129" spans="3:5" x14ac:dyDescent="0.25">
      <c r="C129" s="47"/>
      <c r="D129" s="47"/>
      <c r="E129" s="47"/>
    </row>
    <row r="130" spans="3:5" x14ac:dyDescent="0.25">
      <c r="C130" s="47"/>
      <c r="D130" s="47"/>
      <c r="E130" s="47"/>
    </row>
    <row r="131" spans="3:5" x14ac:dyDescent="0.25">
      <c r="C131" s="47"/>
      <c r="D131" s="47"/>
      <c r="E131" s="47"/>
    </row>
    <row r="132" spans="3:5" x14ac:dyDescent="0.25">
      <c r="C132" s="47"/>
      <c r="D132" s="47"/>
      <c r="E132" s="47"/>
    </row>
    <row r="133" spans="3:5" x14ac:dyDescent="0.25">
      <c r="C133" s="47"/>
      <c r="D133" s="47"/>
      <c r="E133" s="47"/>
    </row>
    <row r="134" spans="3:5" x14ac:dyDescent="0.25">
      <c r="C134" s="47"/>
      <c r="D134" s="47"/>
      <c r="E134" s="47"/>
    </row>
    <row r="135" spans="3:5" x14ac:dyDescent="0.25">
      <c r="C135" s="47"/>
      <c r="D135" s="47"/>
      <c r="E135" s="47"/>
    </row>
    <row r="136" spans="3:5" x14ac:dyDescent="0.25">
      <c r="C136" s="47"/>
      <c r="D136" s="47"/>
      <c r="E136" s="47"/>
    </row>
    <row r="137" spans="3:5" x14ac:dyDescent="0.25">
      <c r="C137" s="47"/>
      <c r="D137" s="47"/>
      <c r="E137" s="47"/>
    </row>
    <row r="138" spans="3:5" x14ac:dyDescent="0.25">
      <c r="C138" s="47"/>
      <c r="D138" s="47"/>
      <c r="E138" s="47"/>
    </row>
    <row r="139" spans="3:5" x14ac:dyDescent="0.25">
      <c r="C139" s="47"/>
      <c r="D139" s="47"/>
      <c r="E139" s="47"/>
    </row>
    <row r="140" spans="3:5" x14ac:dyDescent="0.25">
      <c r="C140" s="47"/>
      <c r="D140" s="47"/>
      <c r="E140" s="47"/>
    </row>
    <row r="141" spans="3:5" x14ac:dyDescent="0.25">
      <c r="C141" s="47"/>
      <c r="D141" s="47"/>
      <c r="E141" s="47"/>
    </row>
    <row r="142" spans="3:5" x14ac:dyDescent="0.25">
      <c r="C142" s="47"/>
      <c r="D142" s="47"/>
      <c r="E142" s="47"/>
    </row>
    <row r="143" spans="3:5" x14ac:dyDescent="0.25">
      <c r="C143" s="47"/>
      <c r="D143" s="47"/>
      <c r="E143" s="47"/>
    </row>
    <row r="144" spans="3:5" x14ac:dyDescent="0.25">
      <c r="C144" s="47"/>
      <c r="D144" s="47"/>
      <c r="E144" s="47"/>
    </row>
    <row r="145" spans="3:5" x14ac:dyDescent="0.25">
      <c r="C145" s="47"/>
      <c r="D145" s="47"/>
      <c r="E145" s="47"/>
    </row>
    <row r="146" spans="3:5" x14ac:dyDescent="0.25">
      <c r="C146" s="47"/>
      <c r="D146" s="47"/>
      <c r="E146" s="47"/>
    </row>
    <row r="147" spans="3:5" x14ac:dyDescent="0.25">
      <c r="C147" s="47"/>
      <c r="D147" s="47"/>
      <c r="E147" s="47"/>
    </row>
    <row r="148" spans="3:5" x14ac:dyDescent="0.25">
      <c r="C148" s="47"/>
      <c r="D148" s="47"/>
      <c r="E148" s="47"/>
    </row>
    <row r="149" spans="3:5" x14ac:dyDescent="0.25">
      <c r="C149" s="47"/>
      <c r="D149" s="47"/>
      <c r="E149" s="47"/>
    </row>
    <row r="150" spans="3:5" x14ac:dyDescent="0.25">
      <c r="C150" s="47"/>
      <c r="D150" s="47"/>
      <c r="E150" s="47"/>
    </row>
    <row r="151" spans="3:5" x14ac:dyDescent="0.25">
      <c r="C151" s="47"/>
      <c r="D151" s="47"/>
      <c r="E151" s="47"/>
    </row>
    <row r="152" spans="3:5" x14ac:dyDescent="0.25">
      <c r="C152" s="47"/>
      <c r="D152" s="47"/>
      <c r="E152" s="47"/>
    </row>
    <row r="153" spans="3:5" x14ac:dyDescent="0.25">
      <c r="C153" s="47"/>
      <c r="D153" s="47"/>
      <c r="E153" s="47"/>
    </row>
    <row r="154" spans="3:5" x14ac:dyDescent="0.25">
      <c r="C154" s="47"/>
      <c r="D154" s="47"/>
      <c r="E154" s="47"/>
    </row>
    <row r="155" spans="3:5" x14ac:dyDescent="0.25">
      <c r="C155" s="47"/>
      <c r="D155" s="47"/>
      <c r="E155" s="47"/>
    </row>
    <row r="156" spans="3:5" x14ac:dyDescent="0.25">
      <c r="C156" s="47"/>
      <c r="D156" s="47"/>
      <c r="E156" s="47"/>
    </row>
    <row r="157" spans="3:5" x14ac:dyDescent="0.25">
      <c r="C157" s="47"/>
      <c r="D157" s="47"/>
      <c r="E157" s="47"/>
    </row>
    <row r="158" spans="3:5" x14ac:dyDescent="0.25">
      <c r="C158" s="47"/>
      <c r="D158" s="47"/>
      <c r="E158" s="47"/>
    </row>
    <row r="159" spans="3:5" x14ac:dyDescent="0.25">
      <c r="C159" s="47"/>
      <c r="D159" s="47"/>
      <c r="E159" s="47"/>
    </row>
    <row r="160" spans="3:5"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3:5" x14ac:dyDescent="0.25">
      <c r="C177" s="47"/>
      <c r="D177" s="47"/>
      <c r="E177" s="47"/>
    </row>
    <row r="178" spans="3:5" x14ac:dyDescent="0.25">
      <c r="C178" s="47"/>
      <c r="D178" s="47"/>
      <c r="E178" s="47"/>
    </row>
    <row r="179" spans="3:5" x14ac:dyDescent="0.25">
      <c r="C179" s="47"/>
      <c r="D179" s="47"/>
      <c r="E179" s="47"/>
    </row>
    <row r="180" spans="3:5" x14ac:dyDescent="0.25">
      <c r="C180" s="47"/>
      <c r="D180" s="47"/>
      <c r="E180" s="47"/>
    </row>
    <row r="181" spans="3:5" x14ac:dyDescent="0.25">
      <c r="C181" s="47"/>
      <c r="D181" s="47"/>
      <c r="E181" s="47"/>
    </row>
    <row r="182" spans="3:5" x14ac:dyDescent="0.25">
      <c r="C182" s="47"/>
      <c r="D182" s="47"/>
      <c r="E182" s="47"/>
    </row>
    <row r="183" spans="3:5" x14ac:dyDescent="0.25">
      <c r="C183" s="47"/>
      <c r="D183" s="47"/>
      <c r="E183" s="47"/>
    </row>
    <row r="184" spans="3:5" x14ac:dyDescent="0.25">
      <c r="C184" s="47"/>
      <c r="D184" s="47"/>
      <c r="E184" s="47"/>
    </row>
    <row r="185" spans="3:5" x14ac:dyDescent="0.25">
      <c r="C185" s="47"/>
      <c r="D185" s="47"/>
      <c r="E185" s="47"/>
    </row>
    <row r="186" spans="3:5" x14ac:dyDescent="0.25">
      <c r="C186" s="47"/>
      <c r="D186" s="47"/>
      <c r="E186" s="47"/>
    </row>
    <row r="187" spans="3:5" x14ac:dyDescent="0.25">
      <c r="C187" s="47"/>
      <c r="D187" s="47"/>
      <c r="E187" s="47"/>
    </row>
    <row r="188" spans="3:5" x14ac:dyDescent="0.25">
      <c r="C188" s="47"/>
      <c r="D188" s="47"/>
      <c r="E188" s="47"/>
    </row>
    <row r="189" spans="3:5" x14ac:dyDescent="0.25">
      <c r="C189" s="47"/>
      <c r="D189" s="47"/>
      <c r="E189" s="47"/>
    </row>
    <row r="190" spans="3:5" x14ac:dyDescent="0.25">
      <c r="C190" s="47"/>
      <c r="D190" s="47"/>
      <c r="E190" s="47"/>
    </row>
    <row r="191" spans="3:5" x14ac:dyDescent="0.25">
      <c r="C191" s="47"/>
      <c r="D191" s="47"/>
      <c r="E191" s="47"/>
    </row>
    <row r="192" spans="3:5" x14ac:dyDescent="0.25">
      <c r="C192" s="47"/>
      <c r="D192" s="47"/>
      <c r="E192" s="47"/>
    </row>
    <row r="193" spans="3:5" x14ac:dyDescent="0.25">
      <c r="C193" s="47"/>
      <c r="D193" s="47"/>
      <c r="E193" s="47"/>
    </row>
    <row r="194" spans="3:5" x14ac:dyDescent="0.25">
      <c r="C194" s="47"/>
      <c r="D194" s="47"/>
      <c r="E194" s="47"/>
    </row>
    <row r="195" spans="3:5" x14ac:dyDescent="0.25">
      <c r="C195" s="47"/>
      <c r="D195" s="47"/>
      <c r="E195" s="47"/>
    </row>
    <row r="196" spans="3:5" x14ac:dyDescent="0.25">
      <c r="C196" s="47"/>
      <c r="D196" s="47"/>
      <c r="E196" s="47"/>
    </row>
    <row r="197" spans="3:5" x14ac:dyDescent="0.25">
      <c r="C197" s="47"/>
      <c r="D197" s="47"/>
      <c r="E197" s="47"/>
    </row>
    <row r="198" spans="3:5" x14ac:dyDescent="0.25">
      <c r="C198" s="47"/>
      <c r="D198" s="47"/>
      <c r="E198" s="47"/>
    </row>
    <row r="199" spans="3:5" x14ac:dyDescent="0.25">
      <c r="C199" s="47"/>
      <c r="D199" s="47"/>
      <c r="E199" s="47"/>
    </row>
    <row r="200" spans="3:5" x14ac:dyDescent="0.25">
      <c r="C200" s="47"/>
      <c r="D200" s="47"/>
      <c r="E200" s="47"/>
    </row>
    <row r="201" spans="3:5" x14ac:dyDescent="0.25">
      <c r="C201" s="47"/>
      <c r="D201" s="47"/>
      <c r="E201" s="47"/>
    </row>
    <row r="202" spans="3:5" x14ac:dyDescent="0.25">
      <c r="C202" s="47"/>
      <c r="D202" s="47"/>
      <c r="E202" s="47"/>
    </row>
    <row r="203" spans="3:5" x14ac:dyDescent="0.25">
      <c r="C203" s="47"/>
      <c r="D203" s="47"/>
      <c r="E203" s="47"/>
    </row>
    <row r="204" spans="3:5" x14ac:dyDescent="0.25">
      <c r="C204" s="47"/>
      <c r="D204" s="47"/>
      <c r="E204" s="47"/>
    </row>
    <row r="205" spans="3:5" x14ac:dyDescent="0.25">
      <c r="C205" s="47"/>
      <c r="D205" s="47"/>
      <c r="E205" s="47"/>
    </row>
    <row r="206" spans="3:5" x14ac:dyDescent="0.25">
      <c r="C206" s="47"/>
      <c r="D206" s="47"/>
      <c r="E206" s="47"/>
    </row>
    <row r="207" spans="3:5" x14ac:dyDescent="0.25">
      <c r="C207" s="47"/>
      <c r="D207" s="47"/>
      <c r="E207" s="47"/>
    </row>
    <row r="208" spans="3:5" x14ac:dyDescent="0.25">
      <c r="C208" s="47"/>
      <c r="D208" s="47"/>
      <c r="E208" s="47"/>
    </row>
    <row r="209" spans="3:5" x14ac:dyDescent="0.25">
      <c r="C209" s="47"/>
      <c r="D209" s="47"/>
      <c r="E209" s="47"/>
    </row>
    <row r="210" spans="3:5" x14ac:dyDescent="0.25">
      <c r="C210" s="47"/>
      <c r="D210" s="47"/>
      <c r="E210" s="47"/>
    </row>
    <row r="211" spans="3:5" x14ac:dyDescent="0.25">
      <c r="C211" s="47"/>
      <c r="D211" s="47"/>
      <c r="E211" s="47"/>
    </row>
    <row r="212" spans="3:5" x14ac:dyDescent="0.25">
      <c r="C212" s="47"/>
      <c r="D212" s="47"/>
      <c r="E212" s="47"/>
    </row>
    <row r="213" spans="3:5" x14ac:dyDescent="0.25">
      <c r="C213" s="47"/>
      <c r="D213" s="47"/>
      <c r="E213" s="47"/>
    </row>
    <row r="214" spans="3:5" x14ac:dyDescent="0.25">
      <c r="C214" s="47"/>
      <c r="D214" s="47"/>
      <c r="E214" s="47"/>
    </row>
    <row r="215" spans="3:5" x14ac:dyDescent="0.25">
      <c r="C215" s="47"/>
      <c r="D215" s="47"/>
      <c r="E215" s="47"/>
    </row>
    <row r="216" spans="3:5" x14ac:dyDescent="0.25">
      <c r="C216" s="47"/>
      <c r="D216" s="47"/>
      <c r="E216" s="47"/>
    </row>
    <row r="217" spans="3:5" x14ac:dyDescent="0.25">
      <c r="C217" s="47"/>
      <c r="D217" s="47"/>
      <c r="E217" s="47"/>
    </row>
    <row r="218" spans="3:5" x14ac:dyDescent="0.25">
      <c r="C218" s="47"/>
      <c r="D218" s="47"/>
      <c r="E218" s="47"/>
    </row>
    <row r="219" spans="3:5" x14ac:dyDescent="0.25">
      <c r="C219" s="47"/>
      <c r="D219" s="47"/>
      <c r="E219" s="47"/>
    </row>
    <row r="220" spans="3:5" x14ac:dyDescent="0.25">
      <c r="C220" s="47"/>
      <c r="D220" s="47"/>
      <c r="E220" s="47"/>
    </row>
    <row r="221" spans="3:5" x14ac:dyDescent="0.25">
      <c r="C221" s="47"/>
      <c r="D221" s="47"/>
      <c r="E221" s="47"/>
    </row>
  </sheetData>
  <sheetProtection pivotTables="0"/>
  <mergeCells count="11">
    <mergeCell ref="A12:F12"/>
    <mergeCell ref="A1:F1"/>
    <mergeCell ref="A2:F2"/>
    <mergeCell ref="A4:F4"/>
    <mergeCell ref="A10:F10"/>
    <mergeCell ref="A11:F11"/>
    <mergeCell ref="A13:F13"/>
    <mergeCell ref="A14:F14"/>
    <mergeCell ref="A15:F15"/>
    <mergeCell ref="A16:F16"/>
    <mergeCell ref="A17:F17"/>
  </mergeCells>
  <conditionalFormatting sqref="E19:E73">
    <cfRule type="cellIs" dxfId="914" priority="2" operator="between">
      <formula>17</formula>
      <formula>25</formula>
    </cfRule>
    <cfRule type="cellIs" dxfId="913" priority="3" operator="between">
      <formula>9</formula>
      <formula>16</formula>
    </cfRule>
    <cfRule type="cellIs" dxfId="912" priority="4" operator="between">
      <formula>0.2</formula>
      <formula>8</formula>
    </cfRule>
  </conditionalFormatting>
  <hyperlinks>
    <hyperlink ref="H2" location="'Indice Schede'!A1" display="Torna all'indice"/>
    <hyperlink ref="H4" location="'Misure riduzione del rischio'!A1" display="Vai alle Misure riduzione rischio"/>
  </hyperlinks>
  <pageMargins left="0.7" right="0.7" top="0.75" bottom="0.75" header="0.3" footer="0.3"/>
  <pageSetup paperSize="9" scale="47"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Schede'!B28,"non utilizzata")</f>
        <v>17</v>
      </c>
      <c r="D2" s="111" t="s">
        <v>80</v>
      </c>
      <c r="E2" s="112"/>
      <c r="F2" s="67" t="s">
        <v>36</v>
      </c>
      <c r="H2" t="s">
        <v>36</v>
      </c>
    </row>
    <row r="3" spans="1:8" ht="45" customHeight="1" thickBot="1" x14ac:dyDescent="0.3">
      <c r="A3" s="117" t="s">
        <v>13</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2.6666666666666665</v>
      </c>
    </row>
    <row r="45" spans="1:8" ht="30" customHeight="1" thickBot="1" x14ac:dyDescent="0.3">
      <c r="A45" s="34"/>
      <c r="B45" s="35"/>
    </row>
    <row r="46" spans="1:8" ht="30" customHeight="1" thickBot="1" x14ac:dyDescent="0.3">
      <c r="A46" s="107" t="s">
        <v>119</v>
      </c>
      <c r="B46" s="108"/>
    </row>
    <row r="47" spans="1:8" ht="84" customHeight="1" thickBot="1" x14ac:dyDescent="0.3">
      <c r="A47" s="105" t="s">
        <v>252</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Schede'!B29,"non utilizzata")</f>
        <v>18</v>
      </c>
      <c r="D2" s="111" t="s">
        <v>80</v>
      </c>
      <c r="E2" s="112"/>
      <c r="F2" s="67" t="s">
        <v>36</v>
      </c>
      <c r="H2" t="s">
        <v>36</v>
      </c>
    </row>
    <row r="3" spans="1:8" ht="45" customHeight="1" thickBot="1" x14ac:dyDescent="0.3">
      <c r="A3" s="117" t="s">
        <v>14</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4.125</v>
      </c>
    </row>
    <row r="45" spans="1:8" ht="30" customHeight="1" thickBot="1" x14ac:dyDescent="0.3">
      <c r="A45" s="34"/>
      <c r="B45" s="35"/>
    </row>
    <row r="46" spans="1:8" ht="30" customHeight="1" thickBot="1" x14ac:dyDescent="0.3">
      <c r="A46" s="107" t="s">
        <v>119</v>
      </c>
      <c r="B46" s="108"/>
    </row>
    <row r="47" spans="1:8" ht="81" customHeight="1" thickBot="1" x14ac:dyDescent="0.3">
      <c r="A47" s="105" t="s">
        <v>249</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Schede'!B30,"non utilizzata")</f>
        <v>19</v>
      </c>
      <c r="D2" s="111" t="s">
        <v>80</v>
      </c>
      <c r="E2" s="112"/>
      <c r="F2" s="67" t="s">
        <v>36</v>
      </c>
      <c r="H2" t="s">
        <v>36</v>
      </c>
    </row>
    <row r="3" spans="1:8" ht="45" customHeight="1" thickBot="1" x14ac:dyDescent="0.3">
      <c r="A3" s="117" t="s">
        <v>15</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7" t="s">
        <v>119</v>
      </c>
      <c r="B46" s="108"/>
    </row>
    <row r="47" spans="1:8" ht="40.5" customHeight="1" thickBot="1" x14ac:dyDescent="0.3">
      <c r="A47" s="105" t="s">
        <v>211</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Schede'!B31,"non utilizzata")</f>
        <v>20</v>
      </c>
      <c r="D2" s="111" t="s">
        <v>80</v>
      </c>
      <c r="E2" s="112"/>
      <c r="F2" s="67" t="s">
        <v>36</v>
      </c>
      <c r="H2" t="s">
        <v>36</v>
      </c>
    </row>
    <row r="3" spans="1:8" ht="45" customHeight="1" thickBot="1" x14ac:dyDescent="0.3">
      <c r="A3" s="117" t="s">
        <v>124</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3.541666666666667</v>
      </c>
    </row>
    <row r="45" spans="1:8" ht="30" customHeight="1" thickBot="1" x14ac:dyDescent="0.3">
      <c r="A45" s="34"/>
      <c r="B45" s="35"/>
    </row>
    <row r="46" spans="1:8" ht="30" customHeight="1" thickBot="1" x14ac:dyDescent="0.3">
      <c r="A46" s="107" t="s">
        <v>119</v>
      </c>
      <c r="B46" s="108"/>
    </row>
    <row r="47" spans="1:8" ht="40.5" customHeight="1" thickBot="1" x14ac:dyDescent="0.3">
      <c r="A47" s="105" t="s">
        <v>211</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Schede'!B32,"non utilizzata")</f>
        <v>21</v>
      </c>
      <c r="D2" s="111" t="s">
        <v>80</v>
      </c>
      <c r="E2" s="112"/>
      <c r="F2" s="67" t="s">
        <v>36</v>
      </c>
      <c r="H2" t="s">
        <v>36</v>
      </c>
    </row>
    <row r="3" spans="1:8" ht="45" customHeight="1" thickBot="1" x14ac:dyDescent="0.3">
      <c r="A3" s="117" t="s">
        <v>125</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4.166666666666667</v>
      </c>
    </row>
    <row r="45" spans="1:8" ht="30" customHeight="1" thickBot="1" x14ac:dyDescent="0.3">
      <c r="A45" s="34"/>
      <c r="B45" s="35"/>
    </row>
    <row r="46" spans="1:8" ht="30" customHeight="1" thickBot="1" x14ac:dyDescent="0.3">
      <c r="A46" s="107" t="s">
        <v>119</v>
      </c>
      <c r="B46" s="108"/>
    </row>
    <row r="47" spans="1:8" ht="66" customHeight="1" thickBot="1" x14ac:dyDescent="0.3">
      <c r="A47" s="105" t="s">
        <v>212</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Schede'!B33,"non utilizzata")</f>
        <v>22</v>
      </c>
      <c r="D2" s="111" t="s">
        <v>80</v>
      </c>
      <c r="E2" s="112"/>
      <c r="F2" s="67" t="s">
        <v>36</v>
      </c>
      <c r="H2" t="s">
        <v>36</v>
      </c>
    </row>
    <row r="3" spans="1:8" ht="45" customHeight="1" thickBot="1" x14ac:dyDescent="0.3">
      <c r="A3" s="117" t="s">
        <v>126</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7" t="s">
        <v>119</v>
      </c>
      <c r="B46" s="108"/>
    </row>
    <row r="47" spans="1:8" ht="54.75" customHeight="1" thickBot="1" x14ac:dyDescent="0.3">
      <c r="A47" s="105" t="s">
        <v>213</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J34"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Schede'!B34,"non utilizzata")</f>
        <v>23</v>
      </c>
      <c r="D2" s="111" t="s">
        <v>80</v>
      </c>
      <c r="E2" s="112"/>
      <c r="F2" s="67" t="s">
        <v>36</v>
      </c>
      <c r="H2" t="s">
        <v>36</v>
      </c>
    </row>
    <row r="3" spans="1:8" ht="45" customHeight="1" thickBot="1" x14ac:dyDescent="0.3">
      <c r="A3" s="117" t="s">
        <v>16</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07" t="s">
        <v>119</v>
      </c>
      <c r="B46" s="108"/>
    </row>
    <row r="47" spans="1:8" ht="84" customHeight="1" thickBot="1" x14ac:dyDescent="0.3">
      <c r="A47" s="105" t="s">
        <v>253</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Schede'!B35,"non utilizzata")</f>
        <v>24</v>
      </c>
      <c r="D2" s="111" t="s">
        <v>80</v>
      </c>
      <c r="E2" s="112"/>
      <c r="F2" s="67" t="s">
        <v>36</v>
      </c>
      <c r="H2" t="s">
        <v>36</v>
      </c>
    </row>
    <row r="3" spans="1:8" ht="45" customHeight="1" thickBot="1" x14ac:dyDescent="0.3">
      <c r="A3" s="117" t="s">
        <v>17</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7" t="s">
        <v>119</v>
      </c>
      <c r="B46" s="108"/>
    </row>
    <row r="47" spans="1:8" ht="67.5" customHeight="1" thickBot="1" x14ac:dyDescent="0.3">
      <c r="A47" s="105" t="s">
        <v>255</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Schede'!B36,"non utilizzata")</f>
        <v>25</v>
      </c>
      <c r="D2" s="111" t="s">
        <v>80</v>
      </c>
      <c r="E2" s="112"/>
      <c r="F2" s="67" t="s">
        <v>36</v>
      </c>
      <c r="H2" t="s">
        <v>36</v>
      </c>
    </row>
    <row r="3" spans="1:8" ht="45" customHeight="1" thickBot="1" x14ac:dyDescent="0.3">
      <c r="A3" s="117" t="s">
        <v>18</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7" t="s">
        <v>119</v>
      </c>
      <c r="B46" s="108"/>
    </row>
    <row r="47" spans="1:8" ht="65.25" customHeight="1" thickBot="1" x14ac:dyDescent="0.3">
      <c r="A47" s="105" t="s">
        <v>257</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Schede'!B37,"non utilizzata")</f>
        <v>26</v>
      </c>
      <c r="D2" s="111" t="s">
        <v>80</v>
      </c>
      <c r="E2" s="112"/>
      <c r="F2" s="67" t="s">
        <v>36</v>
      </c>
      <c r="H2" t="s">
        <v>36</v>
      </c>
    </row>
    <row r="3" spans="1:8" ht="45" customHeight="1" thickBot="1" x14ac:dyDescent="0.3">
      <c r="A3" s="117" t="s">
        <v>19</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7" t="s">
        <v>119</v>
      </c>
      <c r="B46" s="108"/>
    </row>
    <row r="47" spans="1:8" ht="65.25" customHeight="1" thickBot="1" x14ac:dyDescent="0.3">
      <c r="A47" s="105" t="s">
        <v>256</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5"/>
  <sheetViews>
    <sheetView view="pageBreakPreview" topLeftCell="A4" zoomScaleNormal="100" zoomScaleSheetLayoutView="100" workbookViewId="0">
      <selection activeCell="C23" sqref="C23"/>
    </sheetView>
  </sheetViews>
  <sheetFormatPr defaultRowHeight="15" x14ac:dyDescent="0.25"/>
  <cols>
    <col min="1" max="1" width="4.7109375" style="40" customWidth="1"/>
    <col min="2" max="2" width="69.5703125" style="59" customWidth="1"/>
    <col min="3" max="3" width="100.7109375" style="60"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5" customFormat="1" x14ac:dyDescent="0.25">
      <c r="A1" s="40"/>
      <c r="B1" s="59"/>
      <c r="C1" s="60"/>
    </row>
    <row r="2" spans="1:5" s="45" customFormat="1" ht="36.75" customHeight="1" thickBot="1" x14ac:dyDescent="0.3">
      <c r="A2" s="40"/>
      <c r="B2" s="59"/>
      <c r="C2" s="60"/>
    </row>
    <row r="3" spans="1:5" s="45" customFormat="1" ht="51.75" customHeight="1" thickBot="1" x14ac:dyDescent="0.3">
      <c r="A3" s="40"/>
      <c r="B3" s="59"/>
      <c r="C3" s="60"/>
      <c r="E3" s="69" t="s">
        <v>81</v>
      </c>
    </row>
    <row r="4" spans="1:5" s="45" customFormat="1" ht="6.75" customHeight="1" thickBot="1" x14ac:dyDescent="0.3">
      <c r="A4" s="40"/>
      <c r="B4" s="59"/>
      <c r="C4" s="60"/>
      <c r="E4" s="70"/>
    </row>
    <row r="5" spans="1:5" s="45" customFormat="1" ht="48" customHeight="1" thickBot="1" x14ac:dyDescent="0.3">
      <c r="A5" s="40"/>
      <c r="B5" s="71" t="s">
        <v>229</v>
      </c>
      <c r="C5" s="71" t="s">
        <v>230</v>
      </c>
      <c r="E5" s="69" t="s">
        <v>233</v>
      </c>
    </row>
    <row r="6" spans="1:5" s="45" customFormat="1" x14ac:dyDescent="0.25">
      <c r="A6" s="40"/>
      <c r="B6" s="72"/>
      <c r="C6" s="72"/>
      <c r="D6"/>
    </row>
    <row r="7" spans="1:5" s="45" customFormat="1" x14ac:dyDescent="0.25">
      <c r="A7" s="40"/>
      <c r="B7" s="72" t="s">
        <v>195</v>
      </c>
      <c r="C7" s="68" t="s">
        <v>236</v>
      </c>
      <c r="D7"/>
    </row>
    <row r="8" spans="1:5" s="45" customFormat="1" x14ac:dyDescent="0.25">
      <c r="A8" s="40"/>
      <c r="B8" s="72" t="s">
        <v>142</v>
      </c>
      <c r="C8" s="68" t="s">
        <v>237</v>
      </c>
      <c r="D8"/>
    </row>
    <row r="9" spans="1:5" s="45" customFormat="1" x14ac:dyDescent="0.25">
      <c r="A9" s="40"/>
      <c r="B9" s="72" t="s">
        <v>196</v>
      </c>
      <c r="C9" s="68" t="s">
        <v>238</v>
      </c>
      <c r="D9"/>
    </row>
    <row r="10" spans="1:5" s="45" customFormat="1" ht="30" x14ac:dyDescent="0.25">
      <c r="A10" s="40"/>
      <c r="B10" s="72" t="s">
        <v>197</v>
      </c>
      <c r="C10" s="68" t="s">
        <v>243</v>
      </c>
      <c r="D10"/>
    </row>
    <row r="11" spans="1:5" s="45" customFormat="1" ht="45" x14ac:dyDescent="0.25">
      <c r="A11" s="40"/>
      <c r="B11" s="72" t="s">
        <v>198</v>
      </c>
      <c r="C11" s="72" t="s">
        <v>244</v>
      </c>
      <c r="D11"/>
    </row>
    <row r="12" spans="1:5" s="45" customFormat="1" x14ac:dyDescent="0.25">
      <c r="A12" s="40"/>
      <c r="B12" s="72" t="s">
        <v>199</v>
      </c>
      <c r="C12" s="68" t="s">
        <v>240</v>
      </c>
      <c r="D12"/>
    </row>
    <row r="13" spans="1:5" s="45" customFormat="1" ht="30" x14ac:dyDescent="0.25">
      <c r="A13" s="40"/>
      <c r="B13" s="72" t="s">
        <v>200</v>
      </c>
      <c r="C13" s="68" t="s">
        <v>245</v>
      </c>
      <c r="D13"/>
    </row>
    <row r="14" spans="1:5" s="45" customFormat="1" ht="90" x14ac:dyDescent="0.25">
      <c r="A14" s="40"/>
      <c r="B14" s="72" t="s">
        <v>201</v>
      </c>
      <c r="C14" s="72" t="s">
        <v>204</v>
      </c>
      <c r="D14"/>
    </row>
    <row r="15" spans="1:5" s="45" customFormat="1" ht="45" x14ac:dyDescent="0.25">
      <c r="A15" s="40"/>
      <c r="B15" s="72" t="s">
        <v>202</v>
      </c>
      <c r="C15" s="72" t="s">
        <v>246</v>
      </c>
      <c r="D15"/>
    </row>
    <row r="16" spans="1:5" s="45" customFormat="1" ht="45" x14ac:dyDescent="0.25">
      <c r="A16" s="40"/>
      <c r="B16" s="72" t="s">
        <v>153</v>
      </c>
      <c r="C16" s="72" t="s">
        <v>246</v>
      </c>
      <c r="D16"/>
    </row>
    <row r="17" spans="1:4" s="45" customFormat="1" x14ac:dyDescent="0.25">
      <c r="A17" s="40"/>
      <c r="B17" s="72" t="s">
        <v>154</v>
      </c>
      <c r="C17" s="68" t="s">
        <v>247</v>
      </c>
      <c r="D17"/>
    </row>
    <row r="18" spans="1:4" s="45" customFormat="1" ht="45" x14ac:dyDescent="0.25">
      <c r="A18" s="40"/>
      <c r="B18" s="72" t="s">
        <v>155</v>
      </c>
      <c r="C18" s="72" t="s">
        <v>248</v>
      </c>
      <c r="D18"/>
    </row>
    <row r="19" spans="1:4" s="45" customFormat="1" ht="45" x14ac:dyDescent="0.25">
      <c r="A19" s="40"/>
      <c r="B19" s="72" t="s">
        <v>156</v>
      </c>
      <c r="C19" s="72" t="s">
        <v>250</v>
      </c>
      <c r="D19"/>
    </row>
    <row r="20" spans="1:4" s="45" customFormat="1" ht="90" x14ac:dyDescent="0.25">
      <c r="A20" s="40"/>
      <c r="B20" s="72" t="s">
        <v>157</v>
      </c>
      <c r="C20" s="72" t="s">
        <v>208</v>
      </c>
      <c r="D20"/>
    </row>
    <row r="21" spans="1:4" s="45" customFormat="1" ht="45" x14ac:dyDescent="0.25">
      <c r="A21" s="40"/>
      <c r="B21" s="72" t="s">
        <v>158</v>
      </c>
      <c r="C21" s="72" t="s">
        <v>251</v>
      </c>
      <c r="D21"/>
    </row>
    <row r="22" spans="1:4" s="45" customFormat="1" ht="75" x14ac:dyDescent="0.25">
      <c r="A22" s="40"/>
      <c r="B22" s="72" t="s">
        <v>159</v>
      </c>
      <c r="C22" s="72" t="s">
        <v>210</v>
      </c>
      <c r="D22"/>
    </row>
    <row r="23" spans="1:4" s="45" customFormat="1" x14ac:dyDescent="0.25">
      <c r="A23" s="40"/>
      <c r="B23" s="72" t="s">
        <v>160</v>
      </c>
      <c r="C23" s="68" t="s">
        <v>252</v>
      </c>
      <c r="D23"/>
    </row>
    <row r="24" spans="1:4" s="45" customFormat="1" ht="30" x14ac:dyDescent="0.25">
      <c r="A24" s="40"/>
      <c r="B24" s="72" t="s">
        <v>161</v>
      </c>
      <c r="C24" s="68" t="s">
        <v>249</v>
      </c>
    </row>
    <row r="25" spans="1:4" s="45" customFormat="1" ht="45" x14ac:dyDescent="0.25">
      <c r="A25" s="40"/>
      <c r="B25" s="72" t="s">
        <v>162</v>
      </c>
      <c r="C25" s="72" t="s">
        <v>211</v>
      </c>
    </row>
    <row r="26" spans="1:4" s="45" customFormat="1" ht="45" x14ac:dyDescent="0.25">
      <c r="A26" s="40"/>
      <c r="B26" s="72" t="s">
        <v>163</v>
      </c>
      <c r="C26" s="72" t="s">
        <v>211</v>
      </c>
    </row>
    <row r="27" spans="1:4" s="45" customFormat="1" ht="75" x14ac:dyDescent="0.25">
      <c r="A27" s="40"/>
      <c r="B27" s="72" t="s">
        <v>164</v>
      </c>
      <c r="C27" s="72" t="s">
        <v>212</v>
      </c>
    </row>
    <row r="28" spans="1:4" s="45" customFormat="1" ht="60" x14ac:dyDescent="0.25">
      <c r="A28" s="40"/>
      <c r="B28" s="72" t="s">
        <v>165</v>
      </c>
      <c r="C28" s="72" t="s">
        <v>213</v>
      </c>
    </row>
    <row r="29" spans="1:4" s="45" customFormat="1" x14ac:dyDescent="0.25">
      <c r="A29" s="40"/>
      <c r="B29" s="72" t="s">
        <v>166</v>
      </c>
      <c r="C29" s="68" t="s">
        <v>254</v>
      </c>
    </row>
    <row r="30" spans="1:4" s="45" customFormat="1" x14ac:dyDescent="0.25">
      <c r="A30" s="40"/>
      <c r="B30" s="72" t="s">
        <v>167</v>
      </c>
      <c r="C30" s="68" t="s">
        <v>255</v>
      </c>
    </row>
    <row r="31" spans="1:4" s="45" customFormat="1" x14ac:dyDescent="0.25">
      <c r="A31" s="40"/>
      <c r="B31" s="72" t="s">
        <v>168</v>
      </c>
      <c r="C31" s="68" t="s">
        <v>257</v>
      </c>
    </row>
    <row r="32" spans="1:4" s="45" customFormat="1" x14ac:dyDescent="0.25">
      <c r="A32" s="40"/>
      <c r="B32" s="72" t="s">
        <v>169</v>
      </c>
      <c r="C32" s="68" t="s">
        <v>256</v>
      </c>
    </row>
    <row r="33" spans="1:3" s="45" customFormat="1" x14ac:dyDescent="0.25">
      <c r="A33" s="40"/>
      <c r="B33" s="72" t="s">
        <v>170</v>
      </c>
      <c r="C33" s="68" t="s">
        <v>256</v>
      </c>
    </row>
    <row r="34" spans="1:3" s="45" customFormat="1" x14ac:dyDescent="0.25">
      <c r="A34" s="40"/>
      <c r="B34" s="72" t="s">
        <v>171</v>
      </c>
      <c r="C34" s="68" t="s">
        <v>258</v>
      </c>
    </row>
    <row r="35" spans="1:3" s="45" customFormat="1" x14ac:dyDescent="0.25">
      <c r="A35" s="40"/>
      <c r="B35" s="72" t="s">
        <v>172</v>
      </c>
      <c r="C35" s="68" t="s">
        <v>260</v>
      </c>
    </row>
    <row r="36" spans="1:3" s="45" customFormat="1" ht="30" x14ac:dyDescent="0.25">
      <c r="A36" s="40"/>
      <c r="B36" s="72" t="s">
        <v>173</v>
      </c>
      <c r="C36" s="72" t="s">
        <v>214</v>
      </c>
    </row>
    <row r="37" spans="1:3" s="45" customFormat="1" ht="30" x14ac:dyDescent="0.25">
      <c r="A37" s="40"/>
      <c r="B37" s="72" t="s">
        <v>174</v>
      </c>
      <c r="C37" s="72" t="s">
        <v>215</v>
      </c>
    </row>
    <row r="38" spans="1:3" s="45" customFormat="1" x14ac:dyDescent="0.25">
      <c r="A38" s="40"/>
      <c r="B38" s="72" t="s">
        <v>175</v>
      </c>
      <c r="C38" s="68" t="s">
        <v>264</v>
      </c>
    </row>
    <row r="39" spans="1:3" s="45" customFormat="1" ht="45" x14ac:dyDescent="0.25">
      <c r="A39" s="40"/>
      <c r="B39" s="72" t="s">
        <v>176</v>
      </c>
      <c r="C39" s="72" t="s">
        <v>216</v>
      </c>
    </row>
    <row r="40" spans="1:3" s="45" customFormat="1" ht="60" x14ac:dyDescent="0.25">
      <c r="A40" s="40"/>
      <c r="B40" s="72" t="s">
        <v>177</v>
      </c>
      <c r="C40" s="72" t="s">
        <v>217</v>
      </c>
    </row>
    <row r="41" spans="1:3" s="45" customFormat="1" ht="60" x14ac:dyDescent="0.25">
      <c r="A41" s="40"/>
      <c r="B41" s="72" t="s">
        <v>178</v>
      </c>
      <c r="C41" s="72" t="s">
        <v>218</v>
      </c>
    </row>
    <row r="42" spans="1:3" s="45" customFormat="1" ht="30" x14ac:dyDescent="0.25">
      <c r="A42" s="40"/>
      <c r="B42" s="72" t="s">
        <v>179</v>
      </c>
      <c r="C42" s="72" t="s">
        <v>219</v>
      </c>
    </row>
    <row r="43" spans="1:3" s="45" customFormat="1" x14ac:dyDescent="0.25">
      <c r="A43" s="40"/>
      <c r="B43" s="72" t="s">
        <v>180</v>
      </c>
      <c r="C43" s="72" t="s">
        <v>220</v>
      </c>
    </row>
    <row r="44" spans="1:3" s="45" customFormat="1" ht="30" x14ac:dyDescent="0.25">
      <c r="A44" s="40"/>
      <c r="B44" s="72" t="s">
        <v>181</v>
      </c>
      <c r="C44" s="72" t="s">
        <v>220</v>
      </c>
    </row>
    <row r="45" spans="1:3" s="45" customFormat="1" ht="90" x14ac:dyDescent="0.25">
      <c r="A45" s="40"/>
      <c r="B45" s="72" t="s">
        <v>182</v>
      </c>
      <c r="C45" s="72" t="s">
        <v>221</v>
      </c>
    </row>
    <row r="46" spans="1:3" s="45" customFormat="1" x14ac:dyDescent="0.25">
      <c r="A46" s="40"/>
      <c r="B46" s="72" t="s">
        <v>183</v>
      </c>
      <c r="C46" s="68" t="s">
        <v>262</v>
      </c>
    </row>
    <row r="47" spans="1:3" s="45" customFormat="1" ht="30" x14ac:dyDescent="0.25">
      <c r="A47" s="40"/>
      <c r="B47" s="72" t="s">
        <v>184</v>
      </c>
      <c r="C47" s="72" t="s">
        <v>222</v>
      </c>
    </row>
    <row r="48" spans="1:3" s="45" customFormat="1" ht="90" x14ac:dyDescent="0.25">
      <c r="A48" s="40"/>
      <c r="B48" s="72" t="s">
        <v>185</v>
      </c>
      <c r="C48" s="72" t="s">
        <v>223</v>
      </c>
    </row>
    <row r="49" spans="1:3" s="45" customFormat="1" ht="45" x14ac:dyDescent="0.25">
      <c r="A49" s="40"/>
      <c r="B49" s="72" t="s">
        <v>186</v>
      </c>
      <c r="C49" s="72" t="s">
        <v>224</v>
      </c>
    </row>
    <row r="50" spans="1:3" s="45" customFormat="1" ht="75" x14ac:dyDescent="0.25">
      <c r="A50" s="40"/>
      <c r="B50" s="72" t="s">
        <v>187</v>
      </c>
      <c r="C50" s="72" t="s">
        <v>225</v>
      </c>
    </row>
    <row r="51" spans="1:3" s="45" customFormat="1" x14ac:dyDescent="0.25">
      <c r="A51" s="40"/>
      <c r="B51" s="72" t="s">
        <v>146</v>
      </c>
      <c r="C51" s="68" t="s">
        <v>242</v>
      </c>
    </row>
    <row r="52" spans="1:3" s="45" customFormat="1" ht="60" x14ac:dyDescent="0.25">
      <c r="A52" s="40"/>
      <c r="B52" s="72" t="s">
        <v>188</v>
      </c>
      <c r="C52" s="72" t="s">
        <v>227</v>
      </c>
    </row>
    <row r="53" spans="1:3" s="45" customFormat="1" ht="105" x14ac:dyDescent="0.25">
      <c r="A53" s="40"/>
      <c r="B53" s="72" t="s">
        <v>189</v>
      </c>
      <c r="C53" s="72" t="s">
        <v>228</v>
      </c>
    </row>
    <row r="54" spans="1:3" s="45" customFormat="1" ht="90" x14ac:dyDescent="0.25">
      <c r="A54" s="40"/>
      <c r="B54" s="68" t="s">
        <v>235</v>
      </c>
      <c r="C54" s="76" t="s">
        <v>226</v>
      </c>
    </row>
    <row r="55" spans="1:3" s="45" customFormat="1" x14ac:dyDescent="0.25">
      <c r="A55" s="40"/>
      <c r="B55" s="68"/>
      <c r="C55" s="73"/>
    </row>
    <row r="56" spans="1:3" s="45" customFormat="1" x14ac:dyDescent="0.25">
      <c r="A56" s="40"/>
      <c r="B56" s="68"/>
      <c r="C56" s="73"/>
    </row>
    <row r="57" spans="1:3" s="45" customFormat="1" x14ac:dyDescent="0.25">
      <c r="A57" s="40"/>
      <c r="B57" s="68"/>
      <c r="C57" s="73"/>
    </row>
    <row r="58" spans="1:3" s="45" customFormat="1" x14ac:dyDescent="0.25">
      <c r="A58" s="40"/>
      <c r="B58" s="68"/>
      <c r="C58" s="73"/>
    </row>
    <row r="59" spans="1:3" s="45" customFormat="1" x14ac:dyDescent="0.25">
      <c r="A59" s="40"/>
      <c r="B59" s="68"/>
      <c r="C59" s="73"/>
    </row>
    <row r="60" spans="1:3" s="45" customFormat="1" x14ac:dyDescent="0.25">
      <c r="A60" s="40"/>
      <c r="B60" s="68"/>
      <c r="C60" s="73"/>
    </row>
    <row r="61" spans="1:3" s="45" customFormat="1" x14ac:dyDescent="0.25">
      <c r="A61" s="40"/>
      <c r="B61" s="68"/>
      <c r="C61" s="73"/>
    </row>
    <row r="62" spans="1:3" s="45" customFormat="1" x14ac:dyDescent="0.25">
      <c r="A62" s="40"/>
      <c r="B62" s="68"/>
      <c r="C62" s="73"/>
    </row>
    <row r="63" spans="1:3" s="45" customFormat="1" x14ac:dyDescent="0.25">
      <c r="A63" s="40"/>
      <c r="B63" s="68"/>
      <c r="C63" s="73"/>
    </row>
    <row r="64" spans="1:3" s="45" customFormat="1" x14ac:dyDescent="0.25">
      <c r="A64" s="40"/>
      <c r="B64" s="68"/>
      <c r="C64" s="73"/>
    </row>
    <row r="65" spans="1:3" s="45" customFormat="1" x14ac:dyDescent="0.25">
      <c r="A65" s="40"/>
      <c r="B65" s="68"/>
      <c r="C65" s="73"/>
    </row>
    <row r="66" spans="1:3" s="45" customFormat="1" x14ac:dyDescent="0.25">
      <c r="A66" s="40"/>
      <c r="B66" s="68"/>
      <c r="C66" s="73"/>
    </row>
    <row r="67" spans="1:3" s="45" customFormat="1" x14ac:dyDescent="0.25">
      <c r="A67" s="40"/>
      <c r="B67" s="68"/>
      <c r="C67" s="73"/>
    </row>
    <row r="68" spans="1:3" s="45" customFormat="1" x14ac:dyDescent="0.25">
      <c r="A68" s="40"/>
      <c r="B68" s="68"/>
      <c r="C68" s="73"/>
    </row>
    <row r="69" spans="1:3" s="45" customFormat="1" x14ac:dyDescent="0.25">
      <c r="A69" s="40"/>
      <c r="B69"/>
      <c r="C69" s="57"/>
    </row>
    <row r="70" spans="1:3" s="45" customFormat="1" x14ac:dyDescent="0.25">
      <c r="A70" s="40"/>
      <c r="B70"/>
      <c r="C70" s="57"/>
    </row>
    <row r="71" spans="1:3" s="45" customFormat="1" x14ac:dyDescent="0.25">
      <c r="A71" s="40"/>
      <c r="B71"/>
      <c r="C71" s="57"/>
    </row>
    <row r="72" spans="1:3" s="45" customFormat="1" x14ac:dyDescent="0.25">
      <c r="A72" s="40"/>
      <c r="B72"/>
      <c r="C72" s="57"/>
    </row>
    <row r="73" spans="1:3" s="45" customFormat="1" x14ac:dyDescent="0.25">
      <c r="A73" s="40"/>
      <c r="B73"/>
      <c r="C73" s="57"/>
    </row>
    <row r="74" spans="1:3" s="45" customFormat="1" x14ac:dyDescent="0.25">
      <c r="A74" s="40"/>
      <c r="B74"/>
      <c r="C74" s="57"/>
    </row>
    <row r="75" spans="1:3" s="45" customFormat="1" x14ac:dyDescent="0.25">
      <c r="A75" s="40"/>
      <c r="B75"/>
      <c r="C75" s="57"/>
    </row>
    <row r="76" spans="1:3" s="45" customFormat="1" x14ac:dyDescent="0.25">
      <c r="A76" s="40"/>
      <c r="B76"/>
      <c r="C76" s="57"/>
    </row>
    <row r="77" spans="1:3" s="45" customFormat="1" x14ac:dyDescent="0.25">
      <c r="A77" s="40"/>
      <c r="B77"/>
      <c r="C77" s="57"/>
    </row>
    <row r="78" spans="1:3" s="45" customFormat="1" x14ac:dyDescent="0.25">
      <c r="A78" s="40"/>
      <c r="B78"/>
      <c r="C78" s="57"/>
    </row>
    <row r="79" spans="1:3" s="45" customFormat="1" x14ac:dyDescent="0.25">
      <c r="A79" s="40"/>
      <c r="B79"/>
      <c r="C79" s="57"/>
    </row>
    <row r="80" spans="1:3" s="45" customFormat="1" x14ac:dyDescent="0.25">
      <c r="A80" s="40"/>
      <c r="B80"/>
      <c r="C80" s="57"/>
    </row>
    <row r="81" spans="1:3" s="45" customFormat="1" x14ac:dyDescent="0.25">
      <c r="A81" s="40"/>
      <c r="B81"/>
      <c r="C81" s="57"/>
    </row>
    <row r="82" spans="1:3" s="45" customFormat="1" x14ac:dyDescent="0.25">
      <c r="A82" s="40"/>
      <c r="B82"/>
      <c r="C82" s="57"/>
    </row>
    <row r="83" spans="1:3" s="45" customFormat="1" x14ac:dyDescent="0.25">
      <c r="A83" s="40"/>
      <c r="B83"/>
      <c r="C83" s="57"/>
    </row>
    <row r="84" spans="1:3" s="45" customFormat="1" x14ac:dyDescent="0.25">
      <c r="A84" s="40"/>
      <c r="B84"/>
      <c r="C84" s="57"/>
    </row>
    <row r="85" spans="1:3" s="45" customFormat="1" x14ac:dyDescent="0.25">
      <c r="A85" s="40"/>
      <c r="B85"/>
      <c r="C85" s="57"/>
    </row>
    <row r="86" spans="1:3" s="45" customFormat="1" x14ac:dyDescent="0.25">
      <c r="A86" s="40"/>
      <c r="B86"/>
      <c r="C86" s="57"/>
    </row>
    <row r="87" spans="1:3" s="45" customFormat="1" x14ac:dyDescent="0.25">
      <c r="A87" s="40"/>
      <c r="B87"/>
      <c r="C87" s="57"/>
    </row>
    <row r="88" spans="1:3" s="45" customFormat="1" x14ac:dyDescent="0.25">
      <c r="A88" s="40"/>
      <c r="B88"/>
      <c r="C88" s="57"/>
    </row>
    <row r="89" spans="1:3" s="45" customFormat="1" x14ac:dyDescent="0.25">
      <c r="A89" s="40"/>
      <c r="B89"/>
      <c r="C89" s="57"/>
    </row>
    <row r="90" spans="1:3" s="45" customFormat="1" x14ac:dyDescent="0.25">
      <c r="A90" s="40"/>
      <c r="B90"/>
      <c r="C90" s="57"/>
    </row>
    <row r="91" spans="1:3" s="45" customFormat="1" x14ac:dyDescent="0.25">
      <c r="A91" s="40"/>
      <c r="B91"/>
      <c r="C91" s="57"/>
    </row>
    <row r="92" spans="1:3" s="45" customFormat="1" x14ac:dyDescent="0.25">
      <c r="A92" s="40"/>
      <c r="B92"/>
      <c r="C92" s="57"/>
    </row>
    <row r="93" spans="1:3" s="45" customFormat="1" x14ac:dyDescent="0.25">
      <c r="A93" s="40"/>
      <c r="B93"/>
      <c r="C93" s="57"/>
    </row>
    <row r="94" spans="1:3" s="45" customFormat="1" x14ac:dyDescent="0.25">
      <c r="A94" s="40"/>
      <c r="B94"/>
      <c r="C94" s="57"/>
    </row>
    <row r="95" spans="1:3" s="45" customFormat="1" x14ac:dyDescent="0.25">
      <c r="A95" s="40"/>
      <c r="B95"/>
      <c r="C95" s="57"/>
    </row>
    <row r="96" spans="1:3" s="45" customFormat="1" x14ac:dyDescent="0.25">
      <c r="A96" s="40"/>
      <c r="B96"/>
      <c r="C96" s="57"/>
    </row>
    <row r="97" spans="1:3" s="45" customFormat="1" x14ac:dyDescent="0.25">
      <c r="A97" s="40"/>
      <c r="B97"/>
      <c r="C97" s="57"/>
    </row>
    <row r="98" spans="1:3" s="45" customFormat="1" x14ac:dyDescent="0.25">
      <c r="A98" s="40"/>
      <c r="B98"/>
      <c r="C98" s="57"/>
    </row>
    <row r="99" spans="1:3" s="45" customFormat="1" x14ac:dyDescent="0.25">
      <c r="A99" s="40"/>
      <c r="B99"/>
      <c r="C99" s="57"/>
    </row>
    <row r="100" spans="1:3" s="45" customFormat="1" x14ac:dyDescent="0.25">
      <c r="A100" s="40"/>
      <c r="B100"/>
      <c r="C100" s="57"/>
    </row>
    <row r="101" spans="1:3" s="45" customFormat="1" x14ac:dyDescent="0.25">
      <c r="A101" s="40"/>
      <c r="B101"/>
      <c r="C101" s="57"/>
    </row>
    <row r="102" spans="1:3" s="45" customFormat="1" x14ac:dyDescent="0.25">
      <c r="A102" s="40"/>
      <c r="B102"/>
      <c r="C102" s="57"/>
    </row>
    <row r="103" spans="1:3" s="45" customFormat="1" x14ac:dyDescent="0.25">
      <c r="A103" s="40"/>
      <c r="B103"/>
      <c r="C103" s="57"/>
    </row>
    <row r="104" spans="1:3" s="45" customFormat="1" x14ac:dyDescent="0.25">
      <c r="A104" s="40"/>
      <c r="B104" s="59"/>
      <c r="C104" s="59"/>
    </row>
    <row r="105" spans="1:3" s="45" customFormat="1" x14ac:dyDescent="0.25">
      <c r="A105" s="40"/>
      <c r="B105" s="59"/>
      <c r="C105" s="59"/>
    </row>
    <row r="106" spans="1:3" s="45" customFormat="1" x14ac:dyDescent="0.25">
      <c r="A106" s="40"/>
      <c r="B106" s="59"/>
      <c r="C106" s="60"/>
    </row>
    <row r="107" spans="1:3" s="45" customFormat="1" x14ac:dyDescent="0.25">
      <c r="A107" s="40"/>
      <c r="B107" s="59"/>
      <c r="C107" s="60"/>
    </row>
    <row r="108" spans="1:3" s="45" customFormat="1" x14ac:dyDescent="0.25">
      <c r="A108" s="40"/>
      <c r="B108" s="59"/>
      <c r="C108" s="60"/>
    </row>
    <row r="109" spans="1:3" s="45" customFormat="1" x14ac:dyDescent="0.25">
      <c r="A109" s="40"/>
      <c r="B109" s="59"/>
      <c r="C109" s="60"/>
    </row>
    <row r="110" spans="1:3" s="45" customFormat="1" x14ac:dyDescent="0.25">
      <c r="A110" s="40"/>
      <c r="B110" s="59"/>
      <c r="C110" s="60"/>
    </row>
    <row r="111" spans="1:3" s="45" customFormat="1" x14ac:dyDescent="0.25">
      <c r="A111" s="40"/>
      <c r="B111" s="59"/>
      <c r="C111" s="60"/>
    </row>
    <row r="112" spans="1:3" s="45" customFormat="1" x14ac:dyDescent="0.25">
      <c r="A112" s="40"/>
      <c r="B112" s="59"/>
      <c r="C112" s="60"/>
    </row>
    <row r="113" spans="1:3" s="45" customFormat="1" x14ac:dyDescent="0.25">
      <c r="A113" s="40"/>
      <c r="B113" s="59"/>
      <c r="C113" s="60"/>
    </row>
    <row r="114" spans="1:3" s="45" customFormat="1" x14ac:dyDescent="0.25">
      <c r="A114" s="40"/>
      <c r="B114" s="59"/>
      <c r="C114" s="60"/>
    </row>
    <row r="115" spans="1:3" s="45" customFormat="1" x14ac:dyDescent="0.25">
      <c r="A115" s="40"/>
      <c r="B115" s="59"/>
      <c r="C115" s="60"/>
    </row>
    <row r="116" spans="1:3" s="45" customFormat="1" x14ac:dyDescent="0.25">
      <c r="A116" s="40"/>
      <c r="B116" s="59"/>
      <c r="C116" s="60"/>
    </row>
    <row r="117" spans="1:3" s="45" customFormat="1" x14ac:dyDescent="0.25">
      <c r="A117" s="40"/>
      <c r="B117" s="59"/>
      <c r="C117" s="60"/>
    </row>
    <row r="118" spans="1:3" s="45" customFormat="1" x14ac:dyDescent="0.25">
      <c r="A118" s="40"/>
      <c r="B118" s="59"/>
      <c r="C118" s="60"/>
    </row>
    <row r="119" spans="1:3" s="45" customFormat="1" x14ac:dyDescent="0.25">
      <c r="A119" s="40"/>
      <c r="B119" s="59"/>
      <c r="C119" s="60"/>
    </row>
    <row r="120" spans="1:3" s="45" customFormat="1" x14ac:dyDescent="0.25">
      <c r="A120" s="40"/>
      <c r="B120" s="59"/>
      <c r="C120" s="60"/>
    </row>
    <row r="121" spans="1:3" s="45" customFormat="1" x14ac:dyDescent="0.25">
      <c r="A121" s="40"/>
      <c r="B121" s="59"/>
      <c r="C121" s="60"/>
    </row>
    <row r="122" spans="1:3" s="45" customFormat="1" x14ac:dyDescent="0.25">
      <c r="A122" s="40"/>
      <c r="B122" s="59"/>
      <c r="C122" s="60"/>
    </row>
    <row r="123" spans="1:3" s="45" customFormat="1" x14ac:dyDescent="0.25">
      <c r="A123" s="40"/>
      <c r="B123" s="59"/>
      <c r="C123" s="60"/>
    </row>
    <row r="124" spans="1:3" s="45" customFormat="1" x14ac:dyDescent="0.25">
      <c r="A124" s="40"/>
      <c r="B124" s="59"/>
      <c r="C124" s="60"/>
    </row>
    <row r="125" spans="1:3" s="45" customFormat="1" x14ac:dyDescent="0.25">
      <c r="A125" s="40"/>
      <c r="B125" s="59"/>
      <c r="C125" s="60"/>
    </row>
    <row r="126" spans="1:3" s="45" customFormat="1" x14ac:dyDescent="0.25">
      <c r="A126" s="40"/>
      <c r="B126" s="59"/>
      <c r="C126" s="60"/>
    </row>
    <row r="127" spans="1:3" s="45" customFormat="1" x14ac:dyDescent="0.25">
      <c r="A127" s="40"/>
      <c r="B127" s="59"/>
      <c r="C127" s="60"/>
    </row>
    <row r="128" spans="1:3" s="45" customFormat="1" x14ac:dyDescent="0.25">
      <c r="A128" s="40"/>
      <c r="B128" s="59"/>
      <c r="C128" s="60"/>
    </row>
    <row r="129" spans="1:3" s="45" customFormat="1" x14ac:dyDescent="0.25">
      <c r="A129" s="40"/>
      <c r="B129" s="59"/>
      <c r="C129" s="60"/>
    </row>
    <row r="130" spans="1:3" s="45" customFormat="1" x14ac:dyDescent="0.25">
      <c r="A130" s="40"/>
      <c r="B130" s="59"/>
      <c r="C130" s="60"/>
    </row>
    <row r="131" spans="1:3" s="45" customFormat="1" x14ac:dyDescent="0.25">
      <c r="A131" s="40"/>
      <c r="B131" s="59"/>
      <c r="C131" s="60"/>
    </row>
    <row r="132" spans="1:3" s="45" customFormat="1" x14ac:dyDescent="0.25">
      <c r="A132" s="40"/>
      <c r="B132" s="59"/>
      <c r="C132" s="60"/>
    </row>
    <row r="133" spans="1:3" s="45" customFormat="1" x14ac:dyDescent="0.25">
      <c r="A133" s="40"/>
      <c r="B133" s="59"/>
      <c r="C133" s="60"/>
    </row>
    <row r="134" spans="1:3" s="45" customFormat="1" x14ac:dyDescent="0.25">
      <c r="A134" s="40"/>
      <c r="B134" s="59"/>
      <c r="C134" s="60"/>
    </row>
    <row r="135" spans="1:3" s="45" customFormat="1" x14ac:dyDescent="0.25">
      <c r="A135" s="40"/>
      <c r="B135" s="59"/>
      <c r="C135" s="60"/>
    </row>
    <row r="136" spans="1:3" s="45" customFormat="1" x14ac:dyDescent="0.25">
      <c r="A136" s="40"/>
      <c r="B136" s="59"/>
      <c r="C136" s="60"/>
    </row>
    <row r="137" spans="1:3" s="45" customFormat="1" x14ac:dyDescent="0.25">
      <c r="A137" s="40"/>
      <c r="B137" s="59"/>
      <c r="C137" s="60"/>
    </row>
    <row r="138" spans="1:3" s="45" customFormat="1" x14ac:dyDescent="0.25">
      <c r="A138" s="40"/>
      <c r="B138" s="59"/>
      <c r="C138" s="60"/>
    </row>
    <row r="139" spans="1:3" s="45" customFormat="1" x14ac:dyDescent="0.25">
      <c r="A139" s="40"/>
      <c r="B139" s="59"/>
      <c r="C139" s="60"/>
    </row>
    <row r="140" spans="1:3" s="45" customFormat="1" x14ac:dyDescent="0.25">
      <c r="A140" s="40"/>
      <c r="B140" s="59"/>
      <c r="C140" s="60"/>
    </row>
    <row r="141" spans="1:3" s="45" customFormat="1" x14ac:dyDescent="0.25">
      <c r="A141" s="40"/>
      <c r="B141" s="59"/>
      <c r="C141" s="60"/>
    </row>
    <row r="142" spans="1:3" s="45" customFormat="1" x14ac:dyDescent="0.25">
      <c r="A142" s="40"/>
      <c r="B142" s="59"/>
      <c r="C142" s="60"/>
    </row>
    <row r="143" spans="1:3" s="45" customFormat="1" x14ac:dyDescent="0.25">
      <c r="A143" s="40"/>
      <c r="B143" s="59"/>
      <c r="C143" s="60"/>
    </row>
    <row r="144" spans="1:3" s="45" customFormat="1" x14ac:dyDescent="0.25">
      <c r="A144" s="40"/>
      <c r="B144" s="59"/>
      <c r="C144" s="60"/>
    </row>
    <row r="145" spans="1:3" s="45" customFormat="1" x14ac:dyDescent="0.25">
      <c r="A145" s="40"/>
      <c r="B145" s="59"/>
      <c r="C145" s="60"/>
    </row>
  </sheetData>
  <sheetProtection pivotTables="0"/>
  <hyperlinks>
    <hyperlink ref="E3" location="'Indice Schede'!A1" display="Torna all'indice"/>
    <hyperlink ref="E5" location="'Prospetto Finale'!A1" display="Vai prospetto finale"/>
  </hyperlinks>
  <pageMargins left="0.7" right="0.7" top="0.75" bottom="0.75" header="0.3" footer="0.3"/>
  <pageSetup paperSize="9" scale="49" fitToHeight="0"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Schede'!B38,"non utilizzata")</f>
        <v>27</v>
      </c>
      <c r="D2" s="111" t="s">
        <v>80</v>
      </c>
      <c r="E2" s="112"/>
      <c r="F2" s="67" t="s">
        <v>36</v>
      </c>
      <c r="H2" t="s">
        <v>36</v>
      </c>
    </row>
    <row r="3" spans="1:8" ht="45" customHeight="1" thickBot="1" x14ac:dyDescent="0.3">
      <c r="A3" s="117" t="s">
        <v>20</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7" t="s">
        <v>119</v>
      </c>
      <c r="B46" s="108"/>
    </row>
    <row r="47" spans="1:8" ht="61.5" customHeight="1" thickBot="1" x14ac:dyDescent="0.3">
      <c r="A47" s="105" t="s">
        <v>256</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Schede'!B39,"non utilizzata")</f>
        <v>28</v>
      </c>
      <c r="D2" s="111" t="s">
        <v>80</v>
      </c>
      <c r="E2" s="112"/>
      <c r="F2" s="67" t="s">
        <v>36</v>
      </c>
      <c r="H2" t="s">
        <v>36</v>
      </c>
    </row>
    <row r="3" spans="1:8" ht="45" customHeight="1" thickBot="1" x14ac:dyDescent="0.3">
      <c r="A3" s="117" t="s">
        <v>21</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7" t="s">
        <v>119</v>
      </c>
      <c r="B46" s="108"/>
    </row>
    <row r="47" spans="1:8" ht="76.5" customHeight="1" thickBot="1" x14ac:dyDescent="0.3">
      <c r="A47" s="105" t="s">
        <v>258</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Schede'!B40,"non utilizzata")</f>
        <v>29</v>
      </c>
      <c r="D2" s="111" t="s">
        <v>80</v>
      </c>
      <c r="E2" s="112"/>
      <c r="F2" s="67" t="s">
        <v>36</v>
      </c>
      <c r="H2" t="s">
        <v>36</v>
      </c>
    </row>
    <row r="3" spans="1:8" ht="45" customHeight="1" thickBot="1" x14ac:dyDescent="0.3">
      <c r="A3" s="117" t="s">
        <v>22</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3.6666666666666665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4.583333333333333</v>
      </c>
    </row>
    <row r="45" spans="1:8" ht="30" customHeight="1" thickBot="1" x14ac:dyDescent="0.3">
      <c r="A45" s="34"/>
      <c r="B45" s="35"/>
    </row>
    <row r="46" spans="1:8" ht="30" customHeight="1" thickBot="1" x14ac:dyDescent="0.3">
      <c r="A46" s="107" t="s">
        <v>119</v>
      </c>
      <c r="B46" s="108"/>
    </row>
    <row r="47" spans="1:8" ht="66.75" customHeight="1" thickBot="1" x14ac:dyDescent="0.3">
      <c r="A47" s="105" t="s">
        <v>259</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Schede'!B41,"non utilizzata")</f>
        <v>30</v>
      </c>
      <c r="D2" s="111" t="s">
        <v>80</v>
      </c>
      <c r="E2" s="112"/>
      <c r="F2" s="67" t="s">
        <v>36</v>
      </c>
      <c r="H2" t="s">
        <v>36</v>
      </c>
    </row>
    <row r="3" spans="1:8" ht="45" customHeight="1" thickBot="1" x14ac:dyDescent="0.3">
      <c r="A3" s="117" t="s">
        <v>127</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7" t="s">
        <v>119</v>
      </c>
      <c r="B46" s="108"/>
    </row>
    <row r="47" spans="1:8" ht="30" customHeight="1" thickBot="1" x14ac:dyDescent="0.3">
      <c r="A47" s="105" t="s">
        <v>214</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Schede'!B42,"non utilizzata")</f>
        <v>31</v>
      </c>
      <c r="D2" s="111" t="s">
        <v>80</v>
      </c>
      <c r="E2" s="112"/>
      <c r="F2" s="67" t="s">
        <v>36</v>
      </c>
      <c r="H2" t="s">
        <v>36</v>
      </c>
    </row>
    <row r="3" spans="1:8" ht="45" customHeight="1" thickBot="1" x14ac:dyDescent="0.3">
      <c r="A3" s="117" t="s">
        <v>128</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7" t="s">
        <v>119</v>
      </c>
      <c r="B46" s="108"/>
    </row>
    <row r="47" spans="1:8" ht="30" customHeight="1" thickBot="1" x14ac:dyDescent="0.3">
      <c r="A47" s="105" t="s">
        <v>215</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Schede'!B43,"non utilizzata")</f>
        <v>32</v>
      </c>
      <c r="D2" s="111" t="s">
        <v>80</v>
      </c>
      <c r="E2" s="112"/>
      <c r="F2" s="67" t="s">
        <v>36</v>
      </c>
      <c r="H2" t="s">
        <v>36</v>
      </c>
    </row>
    <row r="3" spans="1:8" ht="45" customHeight="1" thickBot="1" x14ac:dyDescent="0.3">
      <c r="A3" s="117" t="s">
        <v>23</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7" t="s">
        <v>119</v>
      </c>
      <c r="B46" s="108"/>
    </row>
    <row r="47" spans="1:8" ht="62.25" customHeight="1" thickBot="1" x14ac:dyDescent="0.3">
      <c r="A47" s="105" t="s">
        <v>263</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Schede'!B44,"non utilizzata")</f>
        <v>33</v>
      </c>
      <c r="D2" s="111" t="s">
        <v>80</v>
      </c>
      <c r="E2" s="112"/>
      <c r="F2" s="67" t="s">
        <v>36</v>
      </c>
      <c r="H2" t="s">
        <v>36</v>
      </c>
    </row>
    <row r="3" spans="1:8" ht="45" customHeight="1" thickBot="1" x14ac:dyDescent="0.3">
      <c r="A3" s="117" t="s">
        <v>24</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7" t="s">
        <v>119</v>
      </c>
      <c r="B46" s="108"/>
    </row>
    <row r="47" spans="1:8" ht="37.5" customHeight="1" thickBot="1" x14ac:dyDescent="0.3">
      <c r="A47" s="105" t="s">
        <v>216</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Schede'!B45,"non utilizzata")</f>
        <v>34</v>
      </c>
      <c r="D2" s="111" t="s">
        <v>80</v>
      </c>
      <c r="E2" s="112"/>
      <c r="F2" s="67" t="s">
        <v>36</v>
      </c>
      <c r="H2" t="s">
        <v>36</v>
      </c>
    </row>
    <row r="3" spans="1:8" ht="45" customHeight="1" thickBot="1" x14ac:dyDescent="0.3">
      <c r="A3" s="117" t="s">
        <v>129</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7" t="s">
        <v>119</v>
      </c>
      <c r="B46" s="108"/>
    </row>
    <row r="47" spans="1:8" ht="51" customHeight="1" thickBot="1" x14ac:dyDescent="0.3">
      <c r="A47" s="105" t="s">
        <v>217</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Schede'!B46,"non utilizzata")</f>
        <v>35</v>
      </c>
      <c r="D2" s="111" t="s">
        <v>80</v>
      </c>
      <c r="E2" s="112"/>
      <c r="F2" s="67" t="s">
        <v>36</v>
      </c>
      <c r="H2" t="s">
        <v>36</v>
      </c>
    </row>
    <row r="3" spans="1:8" ht="45" customHeight="1" thickBot="1" x14ac:dyDescent="0.3">
      <c r="A3" s="117" t="s">
        <v>25</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07" t="s">
        <v>119</v>
      </c>
      <c r="B46" s="108"/>
    </row>
    <row r="47" spans="1:8" ht="47.25" customHeight="1" thickBot="1" x14ac:dyDescent="0.3">
      <c r="A47" s="105" t="s">
        <v>218</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Schede'!B47,"non utilizzata")</f>
        <v>36</v>
      </c>
      <c r="D2" s="111" t="s">
        <v>80</v>
      </c>
      <c r="E2" s="112"/>
      <c r="F2" s="67" t="s">
        <v>36</v>
      </c>
      <c r="H2" t="s">
        <v>36</v>
      </c>
    </row>
    <row r="3" spans="1:8" ht="45" customHeight="1" thickBot="1" x14ac:dyDescent="0.3">
      <c r="A3" s="117" t="s">
        <v>130</v>
      </c>
      <c r="B3" s="118"/>
      <c r="F3" s="6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7" t="s">
        <v>119</v>
      </c>
      <c r="B46" s="108"/>
    </row>
    <row r="47" spans="1:8" ht="33" customHeight="1" thickBot="1" x14ac:dyDescent="0.3">
      <c r="A47" s="105" t="s">
        <v>219</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H65"/>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Schede'!B12,"non utilizzata")</f>
        <v>1</v>
      </c>
      <c r="D2" s="111" t="s">
        <v>80</v>
      </c>
      <c r="E2" s="112"/>
      <c r="F2" s="67" t="s">
        <v>36</v>
      </c>
      <c r="H2" t="s">
        <v>36</v>
      </c>
    </row>
    <row r="3" spans="1:8" ht="45" customHeight="1" thickBot="1" x14ac:dyDescent="0.3">
      <c r="A3" s="117" t="s">
        <v>38</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VLOOKUP(B35,G45:H51,2,FALSE)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VLOOKUP(B38,G53:H58,2,FALSE)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G45" s="7" t="s">
        <v>77</v>
      </c>
      <c r="H45" t="s">
        <v>76</v>
      </c>
    </row>
    <row r="46" spans="1:8" ht="30" customHeight="1" thickBot="1" x14ac:dyDescent="0.3">
      <c r="A46" s="107" t="s">
        <v>119</v>
      </c>
      <c r="B46" s="108"/>
      <c r="G46" s="7" t="s">
        <v>91</v>
      </c>
      <c r="H46">
        <v>0</v>
      </c>
    </row>
    <row r="47" spans="1:8" ht="66" customHeight="1" thickBot="1" x14ac:dyDescent="0.3">
      <c r="A47" s="105" t="s">
        <v>236</v>
      </c>
      <c r="B47" s="106"/>
      <c r="G47" s="7" t="s">
        <v>92</v>
      </c>
      <c r="H47">
        <v>1</v>
      </c>
    </row>
    <row r="48" spans="1:8" ht="12" customHeight="1" thickBot="1" x14ac:dyDescent="0.3">
      <c r="G48" s="7" t="s">
        <v>93</v>
      </c>
      <c r="H48">
        <v>2</v>
      </c>
    </row>
    <row r="49" spans="7:8" ht="30" customHeight="1" thickBot="1" x14ac:dyDescent="0.3">
      <c r="G49" s="7" t="s">
        <v>94</v>
      </c>
      <c r="H49">
        <v>3</v>
      </c>
    </row>
    <row r="50" spans="7:8" ht="30" customHeight="1" thickBot="1" x14ac:dyDescent="0.3">
      <c r="G50" s="7" t="s">
        <v>95</v>
      </c>
      <c r="H50">
        <v>4</v>
      </c>
    </row>
    <row r="51" spans="7:8" ht="30" customHeight="1" thickBot="1" x14ac:dyDescent="0.3">
      <c r="G51" s="7" t="s">
        <v>96</v>
      </c>
      <c r="H51">
        <v>5</v>
      </c>
    </row>
    <row r="52" spans="7:8" ht="30" customHeight="1" x14ac:dyDescent="0.25"/>
    <row r="53" spans="7:8" ht="30" customHeight="1" thickBot="1" x14ac:dyDescent="0.3">
      <c r="G53" s="7" t="s">
        <v>77</v>
      </c>
      <c r="H53" t="s">
        <v>76</v>
      </c>
    </row>
    <row r="54" spans="7:8" ht="30" customHeight="1" thickBot="1" x14ac:dyDescent="0.3">
      <c r="G54" s="7" t="s">
        <v>110</v>
      </c>
      <c r="H54">
        <v>1</v>
      </c>
    </row>
    <row r="55" spans="7:8" ht="30" customHeight="1" thickBot="1" x14ac:dyDescent="0.3">
      <c r="G55" s="7" t="s">
        <v>111</v>
      </c>
      <c r="H55">
        <v>2</v>
      </c>
    </row>
    <row r="56" spans="7:8" ht="30" customHeight="1" thickBot="1" x14ac:dyDescent="0.3">
      <c r="G56" s="7" t="s">
        <v>109</v>
      </c>
      <c r="H56">
        <v>3</v>
      </c>
    </row>
    <row r="57" spans="7:8" ht="30" customHeight="1" thickBot="1" x14ac:dyDescent="0.3">
      <c r="G57" s="7" t="s">
        <v>112</v>
      </c>
      <c r="H57">
        <v>4</v>
      </c>
    </row>
    <row r="58" spans="7:8" ht="30" customHeight="1" thickBot="1" x14ac:dyDescent="0.3">
      <c r="G58" s="7" t="s">
        <v>113</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28:B28"/>
    <mergeCell ref="D2:E2"/>
    <mergeCell ref="D4:F4"/>
    <mergeCell ref="A27:B27"/>
    <mergeCell ref="A3:B3"/>
    <mergeCell ref="A4:B4"/>
    <mergeCell ref="A25:B25"/>
    <mergeCell ref="A6:B6"/>
    <mergeCell ref="A9:B9"/>
    <mergeCell ref="A12:B12"/>
    <mergeCell ref="A15:B15"/>
    <mergeCell ref="A18:B18"/>
    <mergeCell ref="A21:B21"/>
    <mergeCell ref="A31:B31"/>
    <mergeCell ref="A34:B34"/>
    <mergeCell ref="A37:B37"/>
    <mergeCell ref="A47:B47"/>
    <mergeCell ref="A46:B46"/>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$G$45:$G$51</formula1>
    </dataValidation>
    <dataValidation type="list" allowBlank="1" showInputMessage="1" showErrorMessage="1" promptTitle="Impatto" prompt="Selezionare una delle possibili opzioni dal menu a tendina" sqref="B38">
      <formula1>$G$53:$G$58</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Schede'!B48,"non utilizzata")</f>
        <v>37</v>
      </c>
      <c r="D2" s="111" t="s">
        <v>80</v>
      </c>
      <c r="E2" s="112"/>
      <c r="F2" s="67" t="s">
        <v>36</v>
      </c>
      <c r="H2" t="s">
        <v>36</v>
      </c>
    </row>
    <row r="3" spans="1:8" ht="45" customHeight="1" thickBot="1" x14ac:dyDescent="0.3">
      <c r="A3" s="117" t="s">
        <v>131</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2.333333333333333</v>
      </c>
    </row>
    <row r="45" spans="1:8" ht="30" customHeight="1" thickBot="1" x14ac:dyDescent="0.3">
      <c r="A45" s="34"/>
      <c r="B45" s="35"/>
    </row>
    <row r="46" spans="1:8" ht="30" customHeight="1" thickBot="1" x14ac:dyDescent="0.3">
      <c r="A46" s="107" t="s">
        <v>119</v>
      </c>
      <c r="B46" s="108"/>
    </row>
    <row r="47" spans="1:8" ht="30" customHeight="1" thickBot="1" x14ac:dyDescent="0.3">
      <c r="A47" s="119" t="s">
        <v>220</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Schede'!B49,"non utilizzata")</f>
        <v>38</v>
      </c>
      <c r="D2" s="111" t="s">
        <v>80</v>
      </c>
      <c r="E2" s="112"/>
      <c r="F2" s="67" t="s">
        <v>36</v>
      </c>
      <c r="H2" t="s">
        <v>36</v>
      </c>
    </row>
    <row r="3" spans="1:8" ht="45" customHeight="1" thickBot="1" x14ac:dyDescent="0.3">
      <c r="A3" s="117" t="s">
        <v>132</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1.6666666666666665</v>
      </c>
    </row>
    <row r="45" spans="1:8" ht="30" customHeight="1" thickBot="1" x14ac:dyDescent="0.3">
      <c r="A45" s="34"/>
      <c r="B45" s="35"/>
    </row>
    <row r="46" spans="1:8" ht="30" customHeight="1" thickBot="1" x14ac:dyDescent="0.3">
      <c r="A46" s="107" t="s">
        <v>119</v>
      </c>
      <c r="B46" s="108"/>
    </row>
    <row r="47" spans="1:8" ht="30" customHeight="1" thickBot="1" x14ac:dyDescent="0.3">
      <c r="A47" s="119" t="s">
        <v>220</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Schede'!B50,"non utilizzata")</f>
        <v>39</v>
      </c>
      <c r="D2" s="111" t="s">
        <v>80</v>
      </c>
      <c r="E2" s="112"/>
      <c r="F2" s="67" t="s">
        <v>36</v>
      </c>
      <c r="H2" t="s">
        <v>36</v>
      </c>
    </row>
    <row r="3" spans="1:8" ht="45" customHeight="1" thickBot="1" x14ac:dyDescent="0.3">
      <c r="A3" s="117" t="s">
        <v>133</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5.8333333333333339</v>
      </c>
    </row>
    <row r="45" spans="1:8" ht="30" customHeight="1" thickBot="1" x14ac:dyDescent="0.3">
      <c r="A45" s="34"/>
      <c r="B45" s="35"/>
    </row>
    <row r="46" spans="1:8" ht="30" customHeight="1" thickBot="1" x14ac:dyDescent="0.3">
      <c r="A46" s="107" t="s">
        <v>119</v>
      </c>
      <c r="B46" s="108"/>
    </row>
    <row r="47" spans="1:8" ht="80.25" customHeight="1" thickBot="1" x14ac:dyDescent="0.3">
      <c r="A47" s="105" t="s">
        <v>221</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Schede'!B51,"non utilizzata")</f>
        <v>40</v>
      </c>
      <c r="D2" s="111" t="s">
        <v>80</v>
      </c>
      <c r="E2" s="112"/>
      <c r="F2" s="67" t="s">
        <v>36</v>
      </c>
      <c r="H2" t="s">
        <v>36</v>
      </c>
    </row>
    <row r="3" spans="1:8" ht="45" customHeight="1" thickBot="1" x14ac:dyDescent="0.3">
      <c r="A3" s="117" t="s">
        <v>26</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3.208333333333333</v>
      </c>
    </row>
    <row r="45" spans="1:8" ht="30" customHeight="1" thickBot="1" x14ac:dyDescent="0.3">
      <c r="A45" s="34"/>
      <c r="B45" s="35"/>
    </row>
    <row r="46" spans="1:8" ht="30" customHeight="1" thickBot="1" x14ac:dyDescent="0.3">
      <c r="A46" s="107" t="s">
        <v>119</v>
      </c>
      <c r="B46" s="108"/>
    </row>
    <row r="47" spans="1:8" ht="56.25" customHeight="1" thickBot="1" x14ac:dyDescent="0.3">
      <c r="A47" s="105" t="s">
        <v>261</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Schede'!B52,"non utilizzata")</f>
        <v>41</v>
      </c>
      <c r="D2" s="111" t="s">
        <v>80</v>
      </c>
      <c r="E2" s="112"/>
      <c r="F2" s="67" t="s">
        <v>36</v>
      </c>
      <c r="H2" t="s">
        <v>36</v>
      </c>
    </row>
    <row r="3" spans="1:8" ht="45" customHeight="1" thickBot="1" x14ac:dyDescent="0.3">
      <c r="A3" s="117" t="s">
        <v>27</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7" t="s">
        <v>119</v>
      </c>
      <c r="B46" s="108"/>
    </row>
    <row r="47" spans="1:8" ht="34.5" customHeight="1" thickBot="1" x14ac:dyDescent="0.3">
      <c r="A47" s="105" t="s">
        <v>222</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Schede'!B53,"non utilizzata")</f>
        <v>42</v>
      </c>
      <c r="D2" s="111" t="s">
        <v>80</v>
      </c>
      <c r="E2" s="112"/>
      <c r="F2" s="67" t="s">
        <v>36</v>
      </c>
      <c r="H2" t="s">
        <v>36</v>
      </c>
    </row>
    <row r="3" spans="1:8" ht="45" customHeight="1" thickBot="1" x14ac:dyDescent="0.3">
      <c r="A3" s="117" t="s">
        <v>28</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1.5</v>
      </c>
    </row>
    <row r="45" spans="1:8" ht="30" customHeight="1" thickBot="1" x14ac:dyDescent="0.3">
      <c r="A45" s="34"/>
      <c r="B45" s="35"/>
    </row>
    <row r="46" spans="1:8" ht="30" customHeight="1" thickBot="1" x14ac:dyDescent="0.3">
      <c r="A46" s="107" t="s">
        <v>119</v>
      </c>
      <c r="B46" s="108"/>
    </row>
    <row r="47" spans="1:8" ht="81" customHeight="1" thickBot="1" x14ac:dyDescent="0.3">
      <c r="A47" s="105" t="s">
        <v>223</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Schede'!B54,"non utilizzata")</f>
        <v>43</v>
      </c>
      <c r="D2" s="111" t="s">
        <v>80</v>
      </c>
      <c r="E2" s="112"/>
      <c r="F2" s="67" t="s">
        <v>36</v>
      </c>
      <c r="H2" t="s">
        <v>36</v>
      </c>
    </row>
    <row r="3" spans="1:8" ht="45" customHeight="1" thickBot="1" x14ac:dyDescent="0.3">
      <c r="A3" s="117" t="s">
        <v>29</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07" t="s">
        <v>119</v>
      </c>
      <c r="B46" s="108"/>
    </row>
    <row r="47" spans="1:8" ht="32.25" customHeight="1" thickBot="1" x14ac:dyDescent="0.3">
      <c r="A47" s="105" t="s">
        <v>224</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Schede'!B55,"non utilizzata")</f>
        <v>44</v>
      </c>
      <c r="D2" s="111" t="s">
        <v>80</v>
      </c>
      <c r="E2" s="112"/>
      <c r="F2" s="67" t="s">
        <v>36</v>
      </c>
      <c r="H2" t="s">
        <v>36</v>
      </c>
    </row>
    <row r="3" spans="1:8" ht="45" customHeight="1" thickBot="1" x14ac:dyDescent="0.3">
      <c r="A3" s="117" t="s">
        <v>134</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07" t="s">
        <v>119</v>
      </c>
      <c r="B46" s="108"/>
    </row>
    <row r="47" spans="1:8" ht="69" customHeight="1" thickBot="1" x14ac:dyDescent="0.3">
      <c r="A47" s="105" t="s">
        <v>225</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9"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Schede'!B56,"non utilizzata")</f>
        <v>45</v>
      </c>
      <c r="D2" s="111" t="s">
        <v>80</v>
      </c>
      <c r="E2" s="112"/>
      <c r="F2" s="67" t="s">
        <v>36</v>
      </c>
      <c r="H2" t="s">
        <v>36</v>
      </c>
    </row>
    <row r="3" spans="1:8" ht="45" customHeight="1" thickBot="1" x14ac:dyDescent="0.3">
      <c r="A3" s="117" t="s">
        <v>30</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1.6666666666666667</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1.6666666666666667</v>
      </c>
    </row>
    <row r="45" spans="1:8" ht="30" customHeight="1" thickBot="1" x14ac:dyDescent="0.3">
      <c r="A45" s="34"/>
      <c r="B45" s="35"/>
    </row>
    <row r="46" spans="1:8" ht="30" customHeight="1" thickBot="1" x14ac:dyDescent="0.3">
      <c r="A46" s="107" t="s">
        <v>119</v>
      </c>
      <c r="B46" s="108"/>
    </row>
    <row r="47" spans="1:8" ht="53.25" customHeight="1" thickBot="1" x14ac:dyDescent="0.3">
      <c r="A47" s="105" t="s">
        <v>242</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Schede'!B57,"non utilizzata")</f>
        <v>46</v>
      </c>
      <c r="D2" s="111" t="s">
        <v>80</v>
      </c>
      <c r="E2" s="112"/>
      <c r="F2" s="67" t="s">
        <v>36</v>
      </c>
      <c r="H2" t="s">
        <v>36</v>
      </c>
    </row>
    <row r="3" spans="1:8" ht="45" customHeight="1" thickBot="1" x14ac:dyDescent="0.3">
      <c r="A3" s="117" t="s">
        <v>234</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7" t="s">
        <v>119</v>
      </c>
      <c r="B46" s="108"/>
    </row>
    <row r="47" spans="1:8" ht="78" customHeight="1" thickBot="1" x14ac:dyDescent="0.3">
      <c r="A47" s="105" t="s">
        <v>226</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4" zoomScaleNormal="100" zoomScaleSheetLayoutView="100" workbookViewId="0">
      <selection activeCell="A24" sqref="A2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Schede'!B13,"non utilizzata")</f>
        <v>2</v>
      </c>
      <c r="D2" s="111" t="s">
        <v>80</v>
      </c>
      <c r="E2" s="112"/>
      <c r="F2" s="67" t="s">
        <v>36</v>
      </c>
      <c r="H2" t="s">
        <v>36</v>
      </c>
    </row>
    <row r="3" spans="1:8" ht="45" customHeight="1" thickBot="1" x14ac:dyDescent="0.3">
      <c r="A3" s="117" t="s">
        <v>2</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2.5</v>
      </c>
    </row>
    <row r="45" spans="1:8" ht="30" customHeight="1" thickBot="1" x14ac:dyDescent="0.3">
      <c r="A45" s="34"/>
      <c r="B45" s="35"/>
    </row>
    <row r="46" spans="1:8" ht="30" customHeight="1" thickBot="1" x14ac:dyDescent="0.3">
      <c r="A46" s="107" t="s">
        <v>119</v>
      </c>
      <c r="B46" s="108"/>
    </row>
    <row r="47" spans="1:8" ht="61.5" customHeight="1" thickBot="1" x14ac:dyDescent="0.3">
      <c r="A47" s="105" t="s">
        <v>237</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Schede'!B58,"non utilizzata")</f>
        <v>47</v>
      </c>
      <c r="D2" s="111" t="s">
        <v>80</v>
      </c>
      <c r="E2" s="112"/>
      <c r="F2" s="67" t="s">
        <v>36</v>
      </c>
      <c r="H2" t="s">
        <v>36</v>
      </c>
    </row>
    <row r="3" spans="1:8" ht="45" customHeight="1" thickBot="1" x14ac:dyDescent="0.3">
      <c r="A3" s="117" t="s">
        <v>31</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112</v>
      </c>
      <c r="G38" s="7" t="s">
        <v>77</v>
      </c>
      <c r="H38" t="s">
        <v>76</v>
      </c>
    </row>
    <row r="39" spans="1:8" ht="30" customHeight="1" thickBot="1" x14ac:dyDescent="0.3">
      <c r="A39" s="15" t="s">
        <v>49</v>
      </c>
      <c r="B39" s="30">
        <f>VLOOKUP(B38,G56:H61,2,FALSE)</f>
        <v>4</v>
      </c>
      <c r="G39" s="7" t="s">
        <v>102</v>
      </c>
      <c r="H39">
        <v>1</v>
      </c>
    </row>
    <row r="40" spans="1:8" ht="30" customHeight="1" thickBot="1" x14ac:dyDescent="0.3">
      <c r="A40" s="32" t="s">
        <v>99</v>
      </c>
      <c r="B40" s="31">
        <f>IFERROR((B30+B33+B36+B39)/4,"-")</f>
        <v>1.5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4.75</v>
      </c>
    </row>
    <row r="45" spans="1:8" ht="30" customHeight="1" thickBot="1" x14ac:dyDescent="0.3">
      <c r="A45" s="34"/>
      <c r="B45" s="35"/>
    </row>
    <row r="46" spans="1:8" ht="30" customHeight="1" thickBot="1" x14ac:dyDescent="0.3">
      <c r="A46" s="107" t="s">
        <v>119</v>
      </c>
      <c r="B46" s="108"/>
    </row>
    <row r="47" spans="1:8" ht="55.5" customHeight="1" thickBot="1" x14ac:dyDescent="0.3">
      <c r="A47" s="105" t="s">
        <v>227</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Schede'!B59,"non utilizzata")</f>
        <v>48</v>
      </c>
      <c r="D2" s="111" t="s">
        <v>80</v>
      </c>
      <c r="E2" s="112"/>
      <c r="F2" s="67" t="s">
        <v>36</v>
      </c>
      <c r="H2" t="s">
        <v>36</v>
      </c>
    </row>
    <row r="3" spans="1:8" ht="45" customHeight="1" thickBot="1" x14ac:dyDescent="0.3">
      <c r="A3" s="117" t="s">
        <v>32</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7" t="s">
        <v>119</v>
      </c>
      <c r="B46" s="108"/>
    </row>
    <row r="47" spans="1:8" ht="86.25" customHeight="1" thickBot="1" x14ac:dyDescent="0.3">
      <c r="A47" s="105" t="s">
        <v>228</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11" t="s">
        <v>80</v>
      </c>
      <c r="E2" s="112"/>
      <c r="F2" s="67" t="s">
        <v>37</v>
      </c>
      <c r="H2" t="s">
        <v>36</v>
      </c>
    </row>
    <row r="3" spans="1:8" ht="45" customHeight="1" thickBot="1" x14ac:dyDescent="0.3">
      <c r="A3" s="117" t="s">
        <v>193</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7" t="s">
        <v>119</v>
      </c>
      <c r="B46" s="108"/>
    </row>
    <row r="47" spans="1:8" ht="30" customHeight="1" thickBot="1" x14ac:dyDescent="0.3">
      <c r="A47" s="105"/>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11" t="s">
        <v>80</v>
      </c>
      <c r="E2" s="112"/>
      <c r="F2" s="67" t="s">
        <v>37</v>
      </c>
      <c r="H2" t="s">
        <v>36</v>
      </c>
    </row>
    <row r="3" spans="1:8" ht="45" customHeight="1" thickBot="1" x14ac:dyDescent="0.3">
      <c r="A3" s="117" t="s">
        <v>193</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7" t="s">
        <v>119</v>
      </c>
      <c r="B46" s="108"/>
    </row>
    <row r="47" spans="1:8" ht="30" customHeight="1" thickBot="1" x14ac:dyDescent="0.3">
      <c r="A47" s="105"/>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11" t="s">
        <v>80</v>
      </c>
      <c r="E2" s="112"/>
      <c r="F2" s="67" t="s">
        <v>37</v>
      </c>
      <c r="H2" t="s">
        <v>36</v>
      </c>
    </row>
    <row r="3" spans="1:8" ht="45" customHeight="1" thickBot="1" x14ac:dyDescent="0.3">
      <c r="A3" s="117" t="s">
        <v>193</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7" t="s">
        <v>119</v>
      </c>
      <c r="B46" s="108"/>
    </row>
    <row r="47" spans="1:8" ht="30" customHeight="1" thickBot="1" x14ac:dyDescent="0.3">
      <c r="A47" s="105"/>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11" t="s">
        <v>80</v>
      </c>
      <c r="E2" s="112"/>
      <c r="F2" s="67" t="s">
        <v>37</v>
      </c>
      <c r="H2" t="s">
        <v>36</v>
      </c>
    </row>
    <row r="3" spans="1:8" ht="45" customHeight="1" thickBot="1" x14ac:dyDescent="0.3">
      <c r="A3" s="117" t="s">
        <v>193</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7" t="s">
        <v>119</v>
      </c>
      <c r="B46" s="108"/>
    </row>
    <row r="47" spans="1:8" ht="30" customHeight="1" thickBot="1" x14ac:dyDescent="0.3">
      <c r="A47" s="105"/>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11" t="s">
        <v>80</v>
      </c>
      <c r="E2" s="112"/>
      <c r="F2" s="67" t="s">
        <v>37</v>
      </c>
      <c r="H2" t="s">
        <v>36</v>
      </c>
    </row>
    <row r="3" spans="1:8" ht="45" customHeight="1" thickBot="1" x14ac:dyDescent="0.3">
      <c r="A3" s="117" t="s">
        <v>193</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7" t="s">
        <v>119</v>
      </c>
      <c r="B46" s="108"/>
    </row>
    <row r="47" spans="1:8" ht="30" customHeight="1" thickBot="1" x14ac:dyDescent="0.3">
      <c r="A47" s="105"/>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6"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Schede'!B14,"non utilizzata")</f>
        <v>3</v>
      </c>
      <c r="D2" s="111" t="s">
        <v>80</v>
      </c>
      <c r="E2" s="112"/>
      <c r="F2" s="67" t="s">
        <v>36</v>
      </c>
      <c r="H2" t="s">
        <v>36</v>
      </c>
    </row>
    <row r="3" spans="1:8" ht="45" customHeight="1" thickBot="1" x14ac:dyDescent="0.3">
      <c r="A3" s="117" t="s">
        <v>3</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5.25</v>
      </c>
    </row>
    <row r="45" spans="1:8" ht="30" customHeight="1" thickBot="1" x14ac:dyDescent="0.3">
      <c r="A45" s="34"/>
      <c r="B45" s="35"/>
    </row>
    <row r="46" spans="1:8" ht="30" customHeight="1" thickBot="1" x14ac:dyDescent="0.3">
      <c r="A46" s="107" t="s">
        <v>119</v>
      </c>
      <c r="B46" s="108"/>
    </row>
    <row r="47" spans="1:8" ht="81.75" customHeight="1" thickBot="1" x14ac:dyDescent="0.3">
      <c r="A47" s="105" t="s">
        <v>238</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Schede'!B15,"non utilizzata")</f>
        <v>4</v>
      </c>
      <c r="D2" s="111" t="s">
        <v>80</v>
      </c>
      <c r="E2" s="112"/>
      <c r="F2" s="67" t="s">
        <v>36</v>
      </c>
      <c r="H2" t="s">
        <v>36</v>
      </c>
    </row>
    <row r="3" spans="1:8" ht="45" customHeight="1" thickBot="1" x14ac:dyDescent="0.3">
      <c r="A3" s="117" t="s">
        <v>4</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07" t="s">
        <v>119</v>
      </c>
      <c r="B46" s="108"/>
    </row>
    <row r="47" spans="1:8" s="5" customFormat="1" ht="78.75" customHeight="1" thickBot="1" x14ac:dyDescent="0.3">
      <c r="A47" s="105" t="s">
        <v>239</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activeCellId="12" sqref="A3:B3 F2 B7 B10 B13 B16 B19 B22 B29 B32 B35 B38 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Schede'!B16,"non utilizzata")</f>
        <v>5</v>
      </c>
      <c r="D2" s="111" t="s">
        <v>80</v>
      </c>
      <c r="E2" s="112"/>
      <c r="F2" s="67" t="s">
        <v>36</v>
      </c>
      <c r="H2" t="s">
        <v>36</v>
      </c>
    </row>
    <row r="3" spans="1:8" ht="45" customHeight="1" thickBot="1" x14ac:dyDescent="0.3">
      <c r="A3" s="117" t="s">
        <v>5</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4.25</v>
      </c>
    </row>
    <row r="45" spans="1:8" ht="30" customHeight="1" thickBot="1" x14ac:dyDescent="0.3">
      <c r="A45" s="34"/>
      <c r="B45" s="35"/>
    </row>
    <row r="46" spans="1:8" ht="30" customHeight="1" thickBot="1" x14ac:dyDescent="0.3">
      <c r="A46" s="107" t="s">
        <v>119</v>
      </c>
      <c r="B46" s="108"/>
    </row>
    <row r="47" spans="1:8" ht="80.25" customHeight="1" thickBot="1" x14ac:dyDescent="0.3">
      <c r="A47" s="105" t="s">
        <v>203</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Schede'!B17,"non utilizzata")</f>
        <v>6</v>
      </c>
      <c r="D2" s="111" t="s">
        <v>80</v>
      </c>
      <c r="E2" s="112"/>
      <c r="F2" s="67" t="s">
        <v>36</v>
      </c>
      <c r="H2" t="s">
        <v>36</v>
      </c>
    </row>
    <row r="3" spans="1:8" ht="45" customHeight="1" thickBot="1" x14ac:dyDescent="0.3">
      <c r="A3" s="117" t="s">
        <v>120</v>
      </c>
      <c r="B3" s="118"/>
      <c r="H3" t="s">
        <v>37</v>
      </c>
    </row>
    <row r="4" spans="1:8" ht="31.5" customHeight="1" thickBot="1" x14ac:dyDescent="0.3">
      <c r="A4" s="107" t="s">
        <v>39</v>
      </c>
      <c r="B4" s="116"/>
      <c r="D4" s="113" t="s">
        <v>81</v>
      </c>
      <c r="E4" s="114"/>
      <c r="F4" s="115"/>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09" t="s">
        <v>75</v>
      </c>
      <c r="B25" s="110"/>
      <c r="G25" s="11" t="s">
        <v>63</v>
      </c>
      <c r="H25">
        <v>5</v>
      </c>
    </row>
    <row r="26" spans="1:8" ht="9.75" customHeight="1" thickBot="1" x14ac:dyDescent="0.3"/>
    <row r="27" spans="1:8" ht="30" customHeight="1" thickBot="1" x14ac:dyDescent="0.3">
      <c r="A27" s="107" t="s">
        <v>84</v>
      </c>
      <c r="B27" s="116"/>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9" t="s">
        <v>100</v>
      </c>
      <c r="B41" s="110"/>
      <c r="G41" s="7" t="s">
        <v>104</v>
      </c>
      <c r="H41">
        <v>3</v>
      </c>
    </row>
    <row r="42" spans="1:8" ht="30" customHeight="1" thickBot="1" x14ac:dyDescent="0.3">
      <c r="A42" s="20"/>
      <c r="B42" s="20"/>
      <c r="G42" s="7" t="s">
        <v>105</v>
      </c>
      <c r="H42">
        <v>4</v>
      </c>
    </row>
    <row r="43" spans="1:8" ht="30" customHeight="1" thickBot="1" x14ac:dyDescent="0.3">
      <c r="A43" s="107" t="s">
        <v>101</v>
      </c>
      <c r="B43" s="108"/>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07" t="s">
        <v>119</v>
      </c>
      <c r="B46" s="108"/>
    </row>
    <row r="47" spans="1:8" ht="55.5" customHeight="1" thickBot="1" x14ac:dyDescent="0.3">
      <c r="A47" s="105" t="s">
        <v>240</v>
      </c>
      <c r="B47" s="10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Jò</cp:lastModifiedBy>
  <cp:lastPrinted>2017-10-27T13:06:23Z</cp:lastPrinted>
  <dcterms:created xsi:type="dcterms:W3CDTF">2017-10-19T12:38:16Z</dcterms:created>
  <dcterms:modified xsi:type="dcterms:W3CDTF">2018-02-05T18:41:22Z</dcterms:modified>
</cp:coreProperties>
</file>